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HermanyJ\Hluk\"/>
    </mc:Choice>
  </mc:AlternateContent>
  <bookViews>
    <workbookView xWindow="0" yWindow="0" windowWidth="0" windowHeight="0"/>
  </bookViews>
  <sheets>
    <sheet name="Rekapitulace stavby" sheetId="1" r:id="rId1"/>
    <sheet name="SO-01 - Intravilánová čás..." sheetId="2" r:id="rId2"/>
    <sheet name="SO-02 - Extravilánová čás..." sheetId="3" r:id="rId3"/>
    <sheet name="SO-03 - Vedlejší rozpočto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'SO-01 - Intravilánová čás...'!$C$83:$K$180</definedName>
    <definedName name="_xlnm.Print_Area" localSheetId="1">'SO-01 - Intravilánová čás...'!$C$4:$J$39,'SO-01 - Intravilánová čás...'!$C$45:$J$65,'SO-01 - Intravilánová čás...'!$C$71:$K$180</definedName>
    <definedName name="_xlnm.Print_Titles" localSheetId="1">'SO-01 - Intravilánová čás...'!$83:$83</definedName>
    <definedName name="_xlnm._FilterDatabase" localSheetId="2" hidden="1">'SO-02 - Extravilánová čás...'!$C$82:$K$156</definedName>
    <definedName name="_xlnm.Print_Area" localSheetId="2">'SO-02 - Extravilánová čás...'!$C$4:$J$39,'SO-02 - Extravilánová čás...'!$C$45:$J$64,'SO-02 - Extravilánová čás...'!$C$70:$K$156</definedName>
    <definedName name="_xlnm.Print_Titles" localSheetId="2">'SO-02 - Extravilánová čás...'!$82:$82</definedName>
    <definedName name="_xlnm._FilterDatabase" localSheetId="3" hidden="1">'SO-03 - Vedlejší rozpočto...'!$C$84:$K$112</definedName>
    <definedName name="_xlnm.Print_Area" localSheetId="3">'SO-03 - Vedlejší rozpočto...'!$C$4:$J$39,'SO-03 - Vedlejší rozpočto...'!$C$45:$J$66,'SO-03 - Vedlejší rozpočto...'!$C$72:$K$112</definedName>
    <definedName name="_xlnm.Print_Titles" localSheetId="3">'SO-03 - Vedlejší rozpočto...'!$84:$84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T90"/>
  <c r="R91"/>
  <c r="R90"/>
  <c r="P91"/>
  <c r="P90"/>
  <c r="BI88"/>
  <c r="BH88"/>
  <c r="BG88"/>
  <c r="BF88"/>
  <c r="T88"/>
  <c r="T87"/>
  <c r="R88"/>
  <c r="R87"/>
  <c r="R86"/>
  <c r="P88"/>
  <c r="P87"/>
  <c r="P86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3" r="J37"/>
  <c r="J36"/>
  <c i="1" r="AY56"/>
  <c i="3" r="J35"/>
  <c i="1" r="AX56"/>
  <c i="3" r="BI155"/>
  <c r="BH155"/>
  <c r="BG155"/>
  <c r="BF155"/>
  <c r="T155"/>
  <c r="T154"/>
  <c r="R155"/>
  <c r="R154"/>
  <c r="P155"/>
  <c r="P154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2" r="J37"/>
  <c r="J36"/>
  <c i="1" r="AY55"/>
  <c i="2" r="J35"/>
  <c i="1" r="AX55"/>
  <c i="2" r="BI179"/>
  <c r="BH179"/>
  <c r="BG179"/>
  <c r="BF179"/>
  <c r="T179"/>
  <c r="T178"/>
  <c r="R179"/>
  <c r="R178"/>
  <c r="P179"/>
  <c r="P178"/>
  <c r="BI176"/>
  <c r="BH176"/>
  <c r="BG176"/>
  <c r="BF176"/>
  <c r="T176"/>
  <c r="T175"/>
  <c r="R176"/>
  <c r="R175"/>
  <c r="P176"/>
  <c r="P175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3"/>
  <c r="BH93"/>
  <c r="BG93"/>
  <c r="BF93"/>
  <c r="T93"/>
  <c r="R93"/>
  <c r="P93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1" r="L50"/>
  <c r="AM50"/>
  <c r="AM49"/>
  <c r="L49"/>
  <c r="AM47"/>
  <c r="L47"/>
  <c r="L45"/>
  <c r="L44"/>
  <c i="2" r="BK139"/>
  <c r="J139"/>
  <c r="J103"/>
  <c r="BK100"/>
  <c i="3" r="BK132"/>
  <c r="J123"/>
  <c r="BK139"/>
  <c r="BK86"/>
  <c i="4" r="J103"/>
  <c i="2" r="BK146"/>
  <c r="J143"/>
  <c r="BK105"/>
  <c r="J105"/>
  <c i="3" r="BK127"/>
  <c r="BK93"/>
  <c r="J100"/>
  <c r="BK110"/>
  <c i="4" r="J106"/>
  <c i="2" r="J160"/>
  <c r="J129"/>
  <c r="J157"/>
  <c i="3" r="J139"/>
  <c r="J155"/>
  <c r="J104"/>
  <c r="J138"/>
  <c i="4" r="J101"/>
  <c r="BK88"/>
  <c i="2" r="BK103"/>
  <c i="3" r="BK136"/>
  <c r="BK151"/>
  <c r="BK148"/>
  <c r="BK108"/>
  <c i="4" r="BK91"/>
  <c i="2" r="BK160"/>
  <c r="J172"/>
  <c r="J118"/>
  <c r="BK132"/>
  <c i="3" r="BK138"/>
  <c r="J90"/>
  <c r="BK98"/>
  <c r="J102"/>
  <c i="4" r="BK103"/>
  <c i="2" r="BK137"/>
  <c r="BK121"/>
  <c r="BK176"/>
  <c r="J98"/>
  <c i="3" r="J134"/>
  <c r="J125"/>
  <c r="J145"/>
  <c i="4" r="BK112"/>
  <c i="2" r="BK172"/>
  <c r="J113"/>
  <c r="J179"/>
  <c r="J137"/>
  <c i="3" r="J121"/>
  <c r="BK104"/>
  <c r="BK88"/>
  <c r="J113"/>
  <c i="4" r="BK95"/>
  <c i="2" r="BK113"/>
  <c i="3" r="BK141"/>
  <c r="BK130"/>
  <c r="J130"/>
  <c r="BK90"/>
  <c r="J88"/>
  <c i="4" r="BK98"/>
  <c i="2" r="BK157"/>
  <c r="BK98"/>
  <c r="J132"/>
  <c r="J121"/>
  <c i="3" r="J148"/>
  <c r="J136"/>
  <c r="BK106"/>
  <c r="J127"/>
  <c i="4" r="J95"/>
  <c i="2" r="J164"/>
  <c r="J176"/>
  <c r="J126"/>
  <c r="BK151"/>
  <c i="3" r="BK100"/>
  <c r="J141"/>
  <c r="J86"/>
  <c r="J98"/>
  <c i="4" r="J91"/>
  <c i="2" r="BK143"/>
  <c r="BK154"/>
  <c r="BK93"/>
  <c r="BK126"/>
  <c i="3" r="J93"/>
  <c r="J132"/>
  <c r="BK155"/>
  <c r="BK96"/>
  <c i="4" r="J109"/>
  <c i="1" r="AS54"/>
  <c i="3" r="BK113"/>
  <c r="BK134"/>
  <c i="4" r="BK106"/>
  <c r="J98"/>
  <c i="2" r="BK169"/>
  <c r="BK108"/>
  <c r="BK118"/>
  <c r="J169"/>
  <c r="J87"/>
  <c i="3" r="J106"/>
  <c r="J151"/>
  <c r="J116"/>
  <c i="4" r="BK101"/>
  <c i="2" r="BK179"/>
  <c r="J100"/>
  <c r="J146"/>
  <c r="J154"/>
  <c i="3" r="BK145"/>
  <c r="J108"/>
  <c r="J110"/>
  <c r="BK128"/>
  <c i="4" r="J88"/>
  <c i="2" r="BK164"/>
  <c r="BK87"/>
  <c r="J108"/>
  <c r="J93"/>
  <c i="3" r="J128"/>
  <c r="BK121"/>
  <c r="BK125"/>
  <c i="4" r="BK109"/>
  <c i="2" r="J151"/>
  <c r="BK129"/>
  <c i="3" r="BK116"/>
  <c r="J96"/>
  <c r="BK102"/>
  <c r="BK123"/>
  <c i="4" r="J112"/>
  <c l="1" r="T86"/>
  <c i="2" r="T86"/>
  <c r="T85"/>
  <c r="T84"/>
  <c r="T142"/>
  <c i="3" r="R85"/>
  <c r="R84"/>
  <c r="R83"/>
  <c i="2" r="R86"/>
  <c r="R85"/>
  <c r="R84"/>
  <c r="R142"/>
  <c i="3" r="P85"/>
  <c r="P84"/>
  <c r="P83"/>
  <c i="1" r="AU56"/>
  <c i="2" r="P86"/>
  <c r="P85"/>
  <c r="P84"/>
  <c i="1" r="AU55"/>
  <c i="2" r="P142"/>
  <c i="3" r="T85"/>
  <c r="T84"/>
  <c r="T83"/>
  <c i="4" r="BK94"/>
  <c r="J94"/>
  <c r="J64"/>
  <c i="2" r="BK86"/>
  <c r="J86"/>
  <c r="J61"/>
  <c r="BK142"/>
  <c r="J142"/>
  <c r="J62"/>
  <c i="3" r="BK85"/>
  <c r="J85"/>
  <c r="J61"/>
  <c i="4" r="P94"/>
  <c r="R94"/>
  <c r="T94"/>
  <c r="BK108"/>
  <c r="J108"/>
  <c r="J65"/>
  <c r="P108"/>
  <c r="R108"/>
  <c r="T108"/>
  <c i="3" r="BK150"/>
  <c r="J150"/>
  <c r="J62"/>
  <c r="BK154"/>
  <c r="J154"/>
  <c r="J63"/>
  <c i="2" r="BK175"/>
  <c r="J175"/>
  <c r="J63"/>
  <c r="BK178"/>
  <c r="J178"/>
  <c r="J64"/>
  <c i="4" r="BK87"/>
  <c r="J87"/>
  <c r="J61"/>
  <c r="BK90"/>
  <c r="J90"/>
  <c r="J62"/>
  <c i="3" r="BK84"/>
  <c r="J84"/>
  <c r="J60"/>
  <c i="4" r="J79"/>
  <c r="E48"/>
  <c r="BE91"/>
  <c r="BE106"/>
  <c r="BE112"/>
  <c r="F55"/>
  <c r="BE88"/>
  <c r="BE101"/>
  <c r="BE95"/>
  <c r="BE98"/>
  <c r="BE103"/>
  <c r="BE109"/>
  <c i="3" r="E48"/>
  <c r="J52"/>
  <c r="BE90"/>
  <c r="BE104"/>
  <c r="BE130"/>
  <c r="BE93"/>
  <c r="BE127"/>
  <c r="BE132"/>
  <c r="BE136"/>
  <c r="BE138"/>
  <c r="BE145"/>
  <c r="F55"/>
  <c r="BE98"/>
  <c r="BE100"/>
  <c r="BE110"/>
  <c r="BE113"/>
  <c r="BE116"/>
  <c r="BE121"/>
  <c r="BE123"/>
  <c r="BE125"/>
  <c r="BE139"/>
  <c r="BE141"/>
  <c r="BE86"/>
  <c r="BE88"/>
  <c r="BE96"/>
  <c r="BE102"/>
  <c r="BE106"/>
  <c r="BE108"/>
  <c r="BE128"/>
  <c r="BE134"/>
  <c r="BE148"/>
  <c r="BE151"/>
  <c r="BE155"/>
  <c i="2" r="E74"/>
  <c r="BE118"/>
  <c r="BE139"/>
  <c r="BE143"/>
  <c r="BE157"/>
  <c r="BE169"/>
  <c r="BE179"/>
  <c r="F55"/>
  <c r="BE98"/>
  <c r="BE126"/>
  <c r="BE129"/>
  <c r="BE164"/>
  <c r="BE172"/>
  <c r="J78"/>
  <c r="BE87"/>
  <c r="BE93"/>
  <c r="BE100"/>
  <c r="BE105"/>
  <c r="BE108"/>
  <c r="BE113"/>
  <c r="BE146"/>
  <c r="BE154"/>
  <c r="BE160"/>
  <c r="BE103"/>
  <c r="BE121"/>
  <c r="BE132"/>
  <c r="BE137"/>
  <c r="BE151"/>
  <c r="BE176"/>
  <c r="J34"/>
  <c i="1" r="AW55"/>
  <c i="3" r="F36"/>
  <c i="1" r="BC56"/>
  <c i="3" r="F37"/>
  <c i="1" r="BD56"/>
  <c i="4" r="F34"/>
  <c i="1" r="BA57"/>
  <c i="3" r="F34"/>
  <c i="1" r="BA56"/>
  <c i="4" r="F35"/>
  <c i="1" r="BB57"/>
  <c i="2" r="F35"/>
  <c i="1" r="BB55"/>
  <c i="3" r="F35"/>
  <c i="1" r="BB56"/>
  <c i="2" r="F36"/>
  <c i="1" r="BC55"/>
  <c i="3" r="J34"/>
  <c i="1" r="AW56"/>
  <c i="4" r="F36"/>
  <c i="1" r="BC57"/>
  <c i="2" r="F34"/>
  <c i="1" r="BA55"/>
  <c i="2" r="F37"/>
  <c i="1" r="BD55"/>
  <c i="4" r="J34"/>
  <c i="1" r="AW57"/>
  <c i="4" r="F37"/>
  <c i="1" r="BD57"/>
  <c i="4" l="1" r="T93"/>
  <c r="T85"/>
  <c r="P93"/>
  <c r="P85"/>
  <c i="1" r="AU57"/>
  <c i="4" r="R93"/>
  <c r="R85"/>
  <c i="2" r="BK85"/>
  <c r="J85"/>
  <c r="J60"/>
  <c i="4" r="BK86"/>
  <c r="J86"/>
  <c r="J60"/>
  <c r="BK93"/>
  <c r="J93"/>
  <c r="J63"/>
  <c i="3" r="BK83"/>
  <c r="J83"/>
  <c r="J59"/>
  <c i="1" r="AU54"/>
  <c i="2" r="F33"/>
  <c i="1" r="AZ55"/>
  <c i="2" r="J33"/>
  <c i="1" r="AV55"/>
  <c r="AT55"/>
  <c i="3" r="F33"/>
  <c i="1" r="AZ56"/>
  <c r="BD54"/>
  <c r="W33"/>
  <c i="4" r="F33"/>
  <c i="1" r="AZ57"/>
  <c r="BA54"/>
  <c r="W30"/>
  <c r="BC54"/>
  <c r="W32"/>
  <c r="BB54"/>
  <c r="W31"/>
  <c i="4" r="J33"/>
  <c i="1" r="AV57"/>
  <c r="AT57"/>
  <c i="3" r="J33"/>
  <c i="1" r="AV56"/>
  <c r="AT56"/>
  <c i="4" l="1" r="BK85"/>
  <c r="J85"/>
  <c r="J59"/>
  <c i="2" r="BK84"/>
  <c r="J84"/>
  <c r="J59"/>
  <c i="3" r="J30"/>
  <c i="1" r="AG56"/>
  <c r="AZ54"/>
  <c r="W29"/>
  <c r="AX54"/>
  <c r="AY54"/>
  <c r="AW54"/>
  <c r="AK30"/>
  <c i="3" l="1" r="J39"/>
  <c i="1" r="AN56"/>
  <c i="4" r="J30"/>
  <c i="1" r="AG57"/>
  <c i="2" r="J30"/>
  <c i="1" r="AG55"/>
  <c r="AV54"/>
  <c r="AK29"/>
  <c i="2" l="1" r="J39"/>
  <c i="4" r="J39"/>
  <c i="1" r="AN57"/>
  <c r="AN55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<sst xmlns="http://schemas.openxmlformats.org/spreadsheetml/2006/main">
  <si>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</si>
  <si>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</si>
  <si>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</si>
  <si>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</si>
  <si>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</si>
  <si>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{9fc569f8-a24e-49b8-9297-0d39edfc1c17}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</si>
  <si>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</si>
  <si>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</si>
  <si>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</si>
  <si>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</si>
  <si>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</si>
  <si>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</si>
  <si>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</si>
  <si>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</si>
  <si>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105-3206-21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</si>
  <si>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</si>
  <si>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</si>
  <si>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Starohorský potok, Hluk - řkm 0,000 - 1,150, oprava koryta a stupňů</t>
  </si>
  <si>
    <t>KSO:</t>
  </si>
  <si>
    <t/>
  </si>
  <si>
    <t>CC-CZ:</t>
  </si>
  <si>
    <t>Místo:</t>
  </si>
  <si>
    <t>Hluk</t>
  </si>
  <si>
    <t>Datum:</t>
  </si>
  <si>
    <t>22. 9. 2021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</si>
  <si>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</si>
  <si>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</si>
  <si>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</si>
  <si>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</si>
  <si>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</si>
  <si>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</si>
  <si>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</si>
  <si>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</si>
  <si>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</si>
  <si>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</si>
  <si>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</si>
  <si>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</si>
  <si>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</si>
  <si>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</si>
  <si>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</si>
  <si>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</si>
  <si>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</si>
  <si>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</si>
  <si>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</si>
  <si>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</si>
  <si>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</si>
  <si>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</si>
  <si>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</si>
  <si>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</si>
  <si>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</si>
  <si>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</si>
  <si>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</si>
  <si>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</si>
  <si>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</si>
  <si>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</si>
  <si>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</si>
  <si>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</si>
  <si>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</si>
  <si>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</si>
  <si>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</si>
  <si>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</si>
  <si>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</si>
  <si>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</si>
  <si>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</si>
  <si>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</si>
  <si>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</si>
  <si>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</si>
  <si>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</si>
  <si>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</si>
  <si>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</si>
  <si>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</si>
  <si>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</si>
  <si>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</si>
  <si>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</si>
  <si>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</si>
  <si>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</si>
  <si>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</si>
  <si>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</si>
  <si>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</si>
  <si>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Intravilánová část toku</t>
  </si>
  <si>
    <t>STA</t>
  </si>
  <si>
    <t>1</t>
  </si>
  <si>
    <t>{ca67eec3-a128-467b-9d50-a2e75fb8ae9e}</t>
  </si>
  <si>
    <t>2</t>
  </si>
  <si>
    <t>SO-02</t>
  </si>
  <si>
    <t>Extravilánová část toku</t>
  </si>
  <si>
    <t>{4a4b382d-4977-48b3-8b98-d0bbe484c744}</t>
  </si>
  <si>
    <t>SO-03</t>
  </si>
  <si>
    <t>Vedlejší rozpočtové náklady</t>
  </si>
  <si>
    <t>{29263102-9b0c-4a69-89ac-0e5acf307d68}</t>
  </si>
  <si>
    <t>KRYCÍ LIST SOUPISU PRACÍ</t>
  </si>
  <si>
    <t>Objekt:</t>
  </si>
  <si>
    <t>SO-01 - Intravilánová část toku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</si>
  <si>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</si>
  <si>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</si>
  <si>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</si>
  <si>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</si>
  <si>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</si>
  <si>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</si>
  <si>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</si>
  <si>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</si>
  <si>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</si>
  <si>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</si>
  <si>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</si>
  <si>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</si>
  <si>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</si>
  <si>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</si>
  <si>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</si>
  <si>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</si>
  <si>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</si>
  <si>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</si>
  <si>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</si>
  <si>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</si>
  <si>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</si>
  <si>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</si>
  <si>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</si>
  <si>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</si>
  <si>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</si>
  <si>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</si>
  <si>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</si>
  <si>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111103223</t>
  </si>
  <si>
    <t>Kosení travin a vodních rostlin ve vegetačním období vodního rostlinstva na břehu hustého</t>
  </si>
  <si>
    <t>ha</t>
  </si>
  <si>
    <t>CS ÚRS 2024 01</t>
  </si>
  <si>
    <t>4</t>
  </si>
  <si>
    <t>82612234</t>
  </si>
  <si>
    <t>Online PSC</t>
  </si>
  <si>
    <t>https://podminky.urs.cz/item/CS_URS_2024_01/111103223</t>
  </si>
  <si>
    <t>VV</t>
  </si>
  <si>
    <t>"Nárazový břeh Okluky" (10*3)/10000</t>
  </si>
  <si>
    <t>"Zaústění" (5*12)/10000</t>
  </si>
  <si>
    <t>"řkm 0,145 - 0,3005" (80*2)/10000</t>
  </si>
  <si>
    <t>Součet</t>
  </si>
  <si>
    <t>111103213</t>
  </si>
  <si>
    <t>Kosení travin a vodních rostlin ve vegetačním období divokého porostu hustého</t>
  </si>
  <si>
    <t>-1590351883</t>
  </si>
  <si>
    <t>https://podminky.urs.cz/item/CS_URS_2024_01/111103213</t>
  </si>
  <si>
    <t>"řkm 0,012 - 0,145" 130/10000</t>
  </si>
  <si>
    <t>3</t>
  </si>
  <si>
    <t>115001103</t>
  </si>
  <si>
    <t>Převedení vody potrubím průměru DN přes 150 do 250</t>
  </si>
  <si>
    <t>m</t>
  </si>
  <si>
    <t>-751623767</t>
  </si>
  <si>
    <t>https://podminky.urs.cz/item/CS_URS_2024_01/115001103</t>
  </si>
  <si>
    <t>185803105</t>
  </si>
  <si>
    <t>Shrabání pokoseného porostu a organických naplavenin s odvozem do 20 km travního porostu</t>
  </si>
  <si>
    <t>-2144778818</t>
  </si>
  <si>
    <t>https://podminky.urs.cz/item/CS_URS_2024_01/185803105</t>
  </si>
  <si>
    <t>0,025+0,029</t>
  </si>
  <si>
    <t>5</t>
  </si>
  <si>
    <t>112251105</t>
  </si>
  <si>
    <t>Odstranění pařezů strojně s jejich vykopáním nebo vytrháním průměru přes 900 do 1100 mm</t>
  </si>
  <si>
    <t>kus</t>
  </si>
  <si>
    <t>775679492</t>
  </si>
  <si>
    <t>https://podminky.urs.cz/item/CS_URS_2024_01/112251105</t>
  </si>
  <si>
    <t>6</t>
  </si>
  <si>
    <t>162201520</t>
  </si>
  <si>
    <t>Vodorovné přemístění větví, kmenů nebo pařezů s naložením, složením a dopravou do 1000 m pařezů kmenů, průměru přes 900 do 1100 mm</t>
  </si>
  <si>
    <t>745371657</t>
  </si>
  <si>
    <t>https://podminky.urs.cz/item/CS_URS_2024_01/162201520</t>
  </si>
  <si>
    <t>"řkm 0,143 - jasan úzkolistý" 1</t>
  </si>
  <si>
    <t>7</t>
  </si>
  <si>
    <t>124153100</t>
  </si>
  <si>
    <t>Vykopávky pro koryta vodotečí strojně v hornině třídy těžitelnosti I skupiny 1 a 2 do 100 m3</t>
  </si>
  <si>
    <t>m3</t>
  </si>
  <si>
    <t>130797123</t>
  </si>
  <si>
    <t>https://podminky.urs.cz/item/CS_URS_2024_01/124153100</t>
  </si>
  <si>
    <t>"řkm 0,000 - 0,010: narovnané zaústění" 10*6*0,55</t>
  </si>
  <si>
    <t>"nárazový břeh Okluky" 8*3,85*0,55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</si>
  <si>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</si>
  <si>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</si>
  <si>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</si>
  <si>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364542104</t>
  </si>
  <si>
    <t>https://podminky.urs.cz/item/CS_URS_2024_01/162751117</t>
  </si>
  <si>
    <t>"zaústění" 49,94</t>
  </si>
  <si>
    <t>"řkm 0,3225 - 0,330 sediment" 9,7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</si>
  <si>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</si>
  <si>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</si>
  <si>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</si>
  <si>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454495761</t>
  </si>
  <si>
    <t>https://podminky.urs.cz/item/CS_URS_2024_01/162751119</t>
  </si>
  <si>
    <t>"odvoz zemin a sedimentu z SO-01 na BIOKOMP s.r.o. v Buchlovicích 18 km" 59,64*8</t>
  </si>
  <si>
    <t>10</t>
  </si>
  <si>
    <t>171201221</t>
  </si>
  <si>
    <t>Poplatek za uložení stavebního odpadu na skládce (skládkovné) zeminy a kamení zatříděného do Katalogu odpadů pod kódem 17 05 04</t>
  </si>
  <si>
    <t>kč</t>
  </si>
  <si>
    <t>-1598989434</t>
  </si>
  <si>
    <t>https://podminky.urs.cz/item/CS_URS_2024_01/171201221</t>
  </si>
  <si>
    <t>"odkopávky BIOKOMP 240,- Kč/t" 49,94*1,6*240</t>
  </si>
  <si>
    <t>"sediment BIOKOMP 520,- Kč/t" 9,7*1,6*520</t>
  </si>
  <si>
    <t>11</t>
  </si>
  <si>
    <t>132112221</t>
  </si>
  <si>
    <t>Hloubení zapažených rýh šířky přes 800 do 2 000 mm ručně s urovnáním dna do předepsaného profilu a spádu v hornině třídy těžitelnosti I skupiny 1 a 2 soudržných</t>
  </si>
  <si>
    <t>-301673244</t>
  </si>
  <si>
    <t>https://podminky.urs.cz/item/CS_URS_2024_01/132112221</t>
  </si>
  <si>
    <t>"řkm 0,145 - 0,3005: modelace pravidelného profilu koryta" 155,5*0,4</t>
  </si>
  <si>
    <t>182211121</t>
  </si>
  <si>
    <t>Svahování trvalých svahů do projektovaných profilů ručně s potřebným přemístěním výkopku při svahování násypů v jakékoliv hornině</t>
  </si>
  <si>
    <t>m2</t>
  </si>
  <si>
    <t>1918259395</t>
  </si>
  <si>
    <t>https://podminky.urs.cz/item/CS_URS_2024_01/182211121</t>
  </si>
  <si>
    <t>155,5*1,2</t>
  </si>
  <si>
    <t>13</t>
  </si>
  <si>
    <t>181451121</t>
  </si>
  <si>
    <t>Založení trávníku na půdě předem připravené plochy přes 1000 m2 výsevem včetně utažení lučního v rovině nebo na svahu do 1:5</t>
  </si>
  <si>
    <t>1850288603</t>
  </si>
  <si>
    <t>https://podminky.urs.cz/item/CS_URS_2024_01/181451121</t>
  </si>
  <si>
    <t>"uvedení přístupů a ploch zařízení staveniště do původního stavu" 220+130+50</t>
  </si>
  <si>
    <t>"řkm 0,145 - 0,3005: osetí svahů" 186,6</t>
  </si>
  <si>
    <t>14</t>
  </si>
  <si>
    <t>M</t>
  </si>
  <si>
    <t>00572100</t>
  </si>
  <si>
    <t>osivo jetelotráva intenzivní víceletá</t>
  </si>
  <si>
    <t>kg</t>
  </si>
  <si>
    <t>1340507555</t>
  </si>
  <si>
    <t>586,6*0,03</t>
  </si>
  <si>
    <t>15</t>
  </si>
  <si>
    <t>129153101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</si>
  <si>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</si>
  <si>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-1014359146</t>
  </si>
  <si>
    <t>https://podminky.urs.cz/item/CS_URS_2024_01/129153101</t>
  </si>
  <si>
    <t>"řkm 0,3225 - 0,330" 9,7</t>
  </si>
  <si>
    <t>Vodorovné konstrukce</t>
  </si>
  <si>
    <t>16</t>
  </si>
  <si>
    <t>457531112</t>
  </si>
  <si>
    <t>Filtrační vrstvy jakékoliv tloušťky a sklonu z hrubého drceného kameniva bez zhutnění, frakce od 16-63 do 32-63 mm</t>
  </si>
  <si>
    <t>-794856625</t>
  </si>
  <si>
    <t>https://podminky.urs.cz/item/CS_URS_2024_01/457531112</t>
  </si>
  <si>
    <t>"podklad pod kamennou rovnaninu" (10*6+8*3,85)*0,15</t>
  </si>
  <si>
    <t>17</t>
  </si>
  <si>
    <t>463212111</t>
  </si>
  <si>
    <t>Rovnanina z lomového kamene upraveného, tříděného jakékoliv tloušťky rovnaniny s vyklínováním spár a dutin úlomky kamene</t>
  </si>
  <si>
    <t>541663505</t>
  </si>
  <si>
    <t>https://podminky.urs.cz/item/CS_URS_2024_01/463212111</t>
  </si>
  <si>
    <t>"řkm 0,000 - 0,010: narovnané zaústění" 10*6*0,4</t>
  </si>
  <si>
    <t>"nárazový břeh Okluky" 8*3,85*0,4</t>
  </si>
  <si>
    <t>18</t>
  </si>
  <si>
    <t>465921111</t>
  </si>
  <si>
    <t>Oprava dlažeb z betonových desek a tvárnic na sucho, o ploše opravovaných míst do 20 m2 jednotlivě hmotnosti jednotlivých desek nebo tvárnic do 90 kg s vyplněním spár těženým kamenivem, drnem nebo ornicí s osetím, tl. desek do 100 mm</t>
  </si>
  <si>
    <t>1343327189</t>
  </si>
  <si>
    <t>https://podminky.urs.cz/item/CS_URS_2024_01/465921111</t>
  </si>
  <si>
    <t>"řkm 0,012-0,145" 25</t>
  </si>
  <si>
    <t>19</t>
  </si>
  <si>
    <t>451571111</t>
  </si>
  <si>
    <t>Lože pod dlažby ze štěrkopísků, tl. vrstvy do 100 mm</t>
  </si>
  <si>
    <t>-988450657</t>
  </si>
  <si>
    <t>https://podminky.urs.cz/item/CS_URS_2024_01/451571111</t>
  </si>
  <si>
    <t xml:space="preserve">"řkm  0,145 - 0,3005" 155,5*2,3</t>
  </si>
  <si>
    <t>20</t>
  </si>
  <si>
    <t>465921112</t>
  </si>
  <si>
    <t>Kladení dlažby z betonových desek a tvárnic na sucho hmotnosti jednotlivých desek nebo tvárnic do 90 kg s vyplněním spár těženým kamenivem, drnem nebo ornicí s osetím, tl. desek do 100 mm</t>
  </si>
  <si>
    <t>-1466764992</t>
  </si>
  <si>
    <t>https://podminky.urs.cz/item/CS_URS_2024_01/465921112</t>
  </si>
  <si>
    <t>"řkm 0,145 - 0,3005" 155,5*2</t>
  </si>
  <si>
    <t>59245620</t>
  </si>
  <si>
    <t>dlažba desková betonová tl 60mm přírodní</t>
  </si>
  <si>
    <t>-327007825</t>
  </si>
  <si>
    <t>"řkm 0,145 - 0,3005: opevnění nově modelovaného koryta" 160*2</t>
  </si>
  <si>
    <t>"řkm 0,012 - 0,145: doplnění chybějících a rozbitých dlaždic" 20*0,5*0,5</t>
  </si>
  <si>
    <t>22</t>
  </si>
  <si>
    <t>998229112</t>
  </si>
  <si>
    <t>Přesun hmot ruční pro pozemní komunikace s naložením a složením na vzdálenost do 50 m, s krytem dlážděným</t>
  </si>
  <si>
    <t>t</t>
  </si>
  <si>
    <t>1507786231</t>
  </si>
  <si>
    <t>https://podminky.urs.cz/item/CS_URS_2024_01/998229112</t>
  </si>
  <si>
    <t>"řkm 0,145 - 0,3005: dlažba betonová" 325*0,06*2,3</t>
  </si>
  <si>
    <t>"řkm 0,145 - 0,3005: podsyp pod dlažbu" 357,65*0,1*1,65</t>
  </si>
  <si>
    <t>23</t>
  </si>
  <si>
    <t>998229121</t>
  </si>
  <si>
    <t>Přesun hmot ruční pro pozemní komunikace s naložením a složením na vzdálenost do 50 m, s krytem Příplatek k cenám za ruční zvětšený přesun přes vymezenou vodorovnou dopravní vzdálenost za každých dalších započatých 50 m</t>
  </si>
  <si>
    <t>725670550</t>
  </si>
  <si>
    <t>https://podminky.urs.cz/item/CS_URS_2024_01/998229121</t>
  </si>
  <si>
    <t>"řkm 0,145 - 0,3005:" 103,862</t>
  </si>
  <si>
    <t>24</t>
  </si>
  <si>
    <t>636195111</t>
  </si>
  <si>
    <t>Vyplnění spár dosavadní dlažby na dně a ve svahu melioračních kanálů cementovou maltou, dlažby z lomového kamene</t>
  </si>
  <si>
    <t>-140658625</t>
  </si>
  <si>
    <t>https://podminky.urs.cz/item/CS_URS_2024_01/636195111</t>
  </si>
  <si>
    <t>"řkm 0,3225 - 0,330" 5,2*7,5*0,50</t>
  </si>
  <si>
    <t>Ostatní konstrukce a práce, bourání</t>
  </si>
  <si>
    <t>25</t>
  </si>
  <si>
    <t>938901101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</si>
  <si>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</si>
  <si>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-1693578510</t>
  </si>
  <si>
    <t>https://podminky.urs.cz/item/CS_URS_2024_01/938901101</t>
  </si>
  <si>
    <t>998</t>
  </si>
  <si>
    <t>Přesun hmot</t>
  </si>
  <si>
    <t>26</t>
  </si>
  <si>
    <t>998332011</t>
  </si>
  <si>
    <t>Přesun hmot pro úpravy vodních toků a kanály, hráze rybníků apod. dopravní vzdálenost do 500 m</t>
  </si>
  <si>
    <t>1369330343</t>
  </si>
  <si>
    <t>https://podminky.urs.cz/item/CS_URS_2024_01/998332011</t>
  </si>
  <si>
    <t>SO-02 - Extravilánová část toku</t>
  </si>
  <si>
    <t>174251201</t>
  </si>
  <si>
    <t>Zásyp jam po pařezech strojně výkopkem z horniny získané při dobývání pařezů s hrubým urovnáním povrchu zasypávky průměru pařezu přes 100 do 300 mm</t>
  </si>
  <si>
    <t>-1484614100</t>
  </si>
  <si>
    <t>https://podminky.urs.cz/item/CS_URS_2024_01/174251201</t>
  </si>
  <si>
    <t>174251202</t>
  </si>
  <si>
    <t>Zásyp jam po pařezech strojně výkopkem z horniny získané při dobývání pařezů s hrubým urovnáním povrchu zasypávky průměru pařezu přes 300 do 500 mm</t>
  </si>
  <si>
    <t>-1726530432</t>
  </si>
  <si>
    <t>https://podminky.urs.cz/item/CS_URS_2024_01/174251202</t>
  </si>
  <si>
    <t>-1535000181</t>
  </si>
  <si>
    <t>(504,5*7-450)/10000</t>
  </si>
  <si>
    <t>-2019168721</t>
  </si>
  <si>
    <t>112251101</t>
  </si>
  <si>
    <t>Odstranění pařezů strojně s jejich vykopáním nebo vytrháním průměru přes 100 do 300 mm</t>
  </si>
  <si>
    <t>-1689847309</t>
  </si>
  <si>
    <t>https://podminky.urs.cz/item/CS_URS_2024_01/112251101</t>
  </si>
  <si>
    <t>112251102</t>
  </si>
  <si>
    <t>Odstranění pařezů strojně s jejich vykopáním nebo vytrháním průměru přes 300 do 500 mm</t>
  </si>
  <si>
    <t>-825946599</t>
  </si>
  <si>
    <t>https://podminky.urs.cz/item/CS_URS_2024_01/112251102</t>
  </si>
  <si>
    <t>162201421</t>
  </si>
  <si>
    <t>Vodorovné přemístění větví, kmenů nebo pařezů s naložením, složením a dopravou do 1000 m pařezů kmenů, průměru přes 100 do 300 mm</t>
  </si>
  <si>
    <t>-1515814477</t>
  </si>
  <si>
    <t>https://podminky.urs.cz/item/CS_URS_2024_01/162201421</t>
  </si>
  <si>
    <t>162201422</t>
  </si>
  <si>
    <t>Vodorovné přemístění větví, kmenů nebo pařezů s naložením, složením a dopravou do 1000 m pařezů kmenů, průměru přes 300 do 500 mm</t>
  </si>
  <si>
    <t>-399971120</t>
  </si>
  <si>
    <t>https://podminky.urs.cz/item/CS_URS_2024_01/162201422</t>
  </si>
  <si>
    <t>184852321</t>
  </si>
  <si>
    <t>Řez stromů prováděný lezeckou technikou výchovný (S-RV) špičáky a keřové stromy, výšky do 4 m</t>
  </si>
  <si>
    <t>1231338149</t>
  </si>
  <si>
    <t>https://podminky.urs.cz/item/CS_URS_2024_01/184852321</t>
  </si>
  <si>
    <t>1188421499</t>
  </si>
  <si>
    <t>124153101</t>
  </si>
  <si>
    <t>Vykopávky pro koryta vodotečí strojně v hornině třídy těžitelnosti I skupiny 1 a 2 přes 100 do 1 000 m3</t>
  </si>
  <si>
    <t>1037708311</t>
  </si>
  <si>
    <t>https://podminky.urs.cz/item/CS_URS_2024_01/124153101</t>
  </si>
  <si>
    <t>-920429144</t>
  </si>
  <si>
    <t>"sediment + výkopek - zásyp po pařezech" 91,8+(320-16)</t>
  </si>
  <si>
    <t>-1202323975</t>
  </si>
  <si>
    <t>"odvoz zemin a sedimentu z SO-01 na BIOKOMP s.r.o. v Buchlovicích 18 km" 8*396,8</t>
  </si>
  <si>
    <t>Kč</t>
  </si>
  <si>
    <t>-690365057</t>
  </si>
  <si>
    <t>"výkopek BIOKOMP 240,- Kč/t" 320*1,6*240</t>
  </si>
  <si>
    <t>"sediment BIOKOMP 520,- Kč/t" 91,8*1,6*520</t>
  </si>
  <si>
    <t>182151111</t>
  </si>
  <si>
    <t>Svahování trvalých svahů do projektovaných profilů strojně s potřebným přemístěním výkopku při svahování v zářezech v hornině třídy těžitelnosti I, skupiny 1 až 3</t>
  </si>
  <si>
    <t>1608644675</t>
  </si>
  <si>
    <t>https://podminky.urs.cz/item/CS_URS_2024_01/182151111</t>
  </si>
  <si>
    <t>183151112</t>
  </si>
  <si>
    <t>Hloubení jam pro výsadbu dřevin strojně v rovině nebo ve svahu do 1:5, objem přes 0,20 do 0,30 m3</t>
  </si>
  <si>
    <t>-1241838792</t>
  </si>
  <si>
    <t>https://podminky.urs.cz/item/CS_URS_2024_01/183151112</t>
  </si>
  <si>
    <t>184102115</t>
  </si>
  <si>
    <t>Výsadba dřeviny s balem do předem vyhloubené jamky se zalitím v rovině nebo na svahu do 1:5, při průměru balu přes 500 do 600 mm</t>
  </si>
  <si>
    <t>552181449</t>
  </si>
  <si>
    <t>https://podminky.urs.cz/item/CS_URS_2024_01/184102115</t>
  </si>
  <si>
    <t>02650360</t>
  </si>
  <si>
    <t>dub letní /Quercus robur/ 150-180cm</t>
  </si>
  <si>
    <t>127867266</t>
  </si>
  <si>
    <t>184813121</t>
  </si>
  <si>
    <t>Ochrana dřevin před okusem zvěří ručně v rovině nebo ve svahu do 1:5, pletivem, výšky do 2 m</t>
  </si>
  <si>
    <t>352489117</t>
  </si>
  <si>
    <t>https://podminky.urs.cz/item/CS_URS_2024_01/184813121</t>
  </si>
  <si>
    <t>184816111</t>
  </si>
  <si>
    <t>Hnojení sazenic průmyslovými hnojivy v množství do 0,25 kg k jedné sazenici</t>
  </si>
  <si>
    <t>-2010992569</t>
  </si>
  <si>
    <t>https://podminky.urs.cz/item/CS_URS_2024_01/184816111</t>
  </si>
  <si>
    <t>25191155</t>
  </si>
  <si>
    <t>hnojivo průmyslové</t>
  </si>
  <si>
    <t>-67615851</t>
  </si>
  <si>
    <t>12*0,25</t>
  </si>
  <si>
    <t>184911422</t>
  </si>
  <si>
    <t>Mulčování vysazených rostlin mulčovací kůrou, tl. do 100 mm na svahu přes 1:5 do 1:2</t>
  </si>
  <si>
    <t>1423921639</t>
  </si>
  <si>
    <t>https://podminky.urs.cz/item/CS_URS_2024_01/184911422</t>
  </si>
  <si>
    <t>103911000</t>
  </si>
  <si>
    <t>kůra mulčovací VL</t>
  </si>
  <si>
    <t>529838799</t>
  </si>
  <si>
    <t>12*1*0,1</t>
  </si>
  <si>
    <t>60591257</t>
  </si>
  <si>
    <t>kůl vyvazovací dřevěný impregnovaný D 8cm dl 3m</t>
  </si>
  <si>
    <t>-1960548879</t>
  </si>
  <si>
    <t>338950144</t>
  </si>
  <si>
    <t>Osazení dřevěných kůlových konstrukcí svislých Příplatek k cenám jednotlivých kůlů do jam se zadusáním do zeminy, výšky kůlů nad terénem přes 1,5 do 2,0 m</t>
  </si>
  <si>
    <t>-1128107515</t>
  </si>
  <si>
    <t>https://podminky.urs.cz/item/CS_URS_2024_01/338950144</t>
  </si>
  <si>
    <t>2040823594</t>
  </si>
  <si>
    <t>"uvedení přístupů a ploch zařízení staveniště do původního stavu" (504,5*2)+250</t>
  </si>
  <si>
    <t>27</t>
  </si>
  <si>
    <t>181411123</t>
  </si>
  <si>
    <t>Založení trávníku na půdě předem připravené plochy do 1000 m2 výsevem včetně utažení lučního na svahu přes 1:2 do 1:1</t>
  </si>
  <si>
    <t>-1557701297</t>
  </si>
  <si>
    <t>https://podminky.urs.cz/item/CS_URS_2024_01/181411123</t>
  </si>
  <si>
    <t>"řkm 0,438 - 0,953: osetí svahů" 1851,5</t>
  </si>
  <si>
    <t>28</t>
  </si>
  <si>
    <t>-1064665812</t>
  </si>
  <si>
    <t>3110,5*0,03</t>
  </si>
  <si>
    <t>29</t>
  </si>
  <si>
    <t>461211711</t>
  </si>
  <si>
    <t>Patka z lomového kamene lomařsky upraveného pro dlažbu zděná na sucho bez výplně spár</t>
  </si>
  <si>
    <t>-1631479746</t>
  </si>
  <si>
    <t>https://podminky.urs.cz/item/CS_URS_2024_01/461211711</t>
  </si>
  <si>
    <t>0,338*2*504,5</t>
  </si>
  <si>
    <t>30</t>
  </si>
  <si>
    <t>1235486376</t>
  </si>
  <si>
    <t>SO-03 -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</si>
  <si>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</si>
  <si>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</si>
  <si>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</si>
  <si>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184818231</t>
  </si>
  <si>
    <t xml:space="preserve">Ochrana kmenů stromů poškozením stavebním provozem zřízení včetně odstranění výšky bednění do 2 m </t>
  </si>
  <si>
    <t>stavba</t>
  </si>
  <si>
    <t>-1748684244</t>
  </si>
  <si>
    <t>https://podminky.urs.cz/item/CS_URS_2024_01/184818231</t>
  </si>
  <si>
    <t>938908421</t>
  </si>
  <si>
    <t>Čištění vozovek vodním paprskem pod tlakem 2500 barů (např. Peel Jet) živičného, betonového nebo dlážděného</t>
  </si>
  <si>
    <t>1751212401</t>
  </si>
  <si>
    <t>https://podminky.urs.cz/item/CS_URS_2024_01/938908421</t>
  </si>
  <si>
    <t>VRN</t>
  </si>
  <si>
    <t>VRN1</t>
  </si>
  <si>
    <t>Průzkumné, geodetické a projektové práce</t>
  </si>
  <si>
    <t>012103000</t>
  </si>
  <si>
    <t>Geodetické práce před výstavbou</t>
  </si>
  <si>
    <t>1024</t>
  </si>
  <si>
    <t>-1706249068</t>
  </si>
  <si>
    <t>https://podminky.urs.cz/item/CS_URS_2024_01/012103000</t>
  </si>
  <si>
    <t>P</t>
  </si>
  <si>
    <t>Poznámka k položce:_x000d_
vytyčení stavby, inž. sítí</t>
  </si>
  <si>
    <t>012303000</t>
  </si>
  <si>
    <t>Geodetické práce po výstavbě</t>
  </si>
  <si>
    <t>1449140303</t>
  </si>
  <si>
    <t>https://podminky.urs.cz/item/CS_URS_2024_01/012303000</t>
  </si>
  <si>
    <t>Poznámka k položce:_x000d_
skutečné zaměření stavby po dokončení</t>
  </si>
  <si>
    <t>013254000</t>
  </si>
  <si>
    <t>Dokumentace skutečného provedení stavby</t>
  </si>
  <si>
    <t>321253502</t>
  </si>
  <si>
    <t>https://podminky.urs.cz/item/CS_URS_2024_01/013254000</t>
  </si>
  <si>
    <t>013274000</t>
  </si>
  <si>
    <t>Pasportizace objektu před započetím prací</t>
  </si>
  <si>
    <t>-947394234</t>
  </si>
  <si>
    <t>https://podminky.urs.cz/item/CS_URS_2024_01/013274000</t>
  </si>
  <si>
    <t>Poznámka k položce:_x000d_
pasport příjezdových cest a komunikací</t>
  </si>
  <si>
    <t>041903000</t>
  </si>
  <si>
    <t>Dozor jiné osoby</t>
  </si>
  <si>
    <t>-267240137</t>
  </si>
  <si>
    <t>https://podminky.urs.cz/item/CS_URS_2024_01/041903000</t>
  </si>
  <si>
    <t>VRN3</t>
  </si>
  <si>
    <t>Zařízení staveniště</t>
  </si>
  <si>
    <t>030001000</t>
  </si>
  <si>
    <t>1427700354</t>
  </si>
  <si>
    <t>https://podminky.urs.cz/item/CS_URS_2024_01/030001000</t>
  </si>
  <si>
    <t>Poznámka k položce:_x000d_
včetně zajištění vjezdů ke korytu a ochrany obrubníků a komunikace pro pěší v místech vjezdů ke korytu ke korytu toku, náklady na případně vzniklá poškození během stavby</t>
  </si>
  <si>
    <t>R1001</t>
  </si>
  <si>
    <t>Zřízení a odstranění sjezdů do toku</t>
  </si>
  <si>
    <t>1588566565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</si>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</sst>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03223" TargetMode="External" /><Relationship Id="rId2" Type="http://schemas.openxmlformats.org/officeDocument/2006/relationships/hyperlink" Target="https://podminky.urs.cz/item/CS_URS_2024_01/111103213" TargetMode="External" /><Relationship Id="rId3" Type="http://schemas.openxmlformats.org/officeDocument/2006/relationships/hyperlink" Target="https://podminky.urs.cz/item/CS_URS_2024_01/115001103" TargetMode="External" /><Relationship Id="rId4" Type="http://schemas.openxmlformats.org/officeDocument/2006/relationships/hyperlink" Target="https://podminky.urs.cz/item/CS_URS_2024_01/185803105" TargetMode="External" /><Relationship Id="rId5" Type="http://schemas.openxmlformats.org/officeDocument/2006/relationships/hyperlink" Target="https://podminky.urs.cz/item/CS_URS_2024_01/112251105" TargetMode="External" /><Relationship Id="rId6" Type="http://schemas.openxmlformats.org/officeDocument/2006/relationships/hyperlink" Target="https://podminky.urs.cz/item/CS_URS_2024_01/162201520" TargetMode="External" /><Relationship Id="rId7" Type="http://schemas.openxmlformats.org/officeDocument/2006/relationships/hyperlink" Target="https://podminky.urs.cz/item/CS_URS_2024_01/124153100" TargetMode="External" /><Relationship Id="rId8" Type="http://schemas.openxmlformats.org/officeDocument/2006/relationships/hyperlink" Target="https://podminky.urs.cz/item/CS_URS_2024_01/162751117" TargetMode="External" /><Relationship Id="rId9" Type="http://schemas.openxmlformats.org/officeDocument/2006/relationships/hyperlink" Target="https://podminky.urs.cz/item/CS_URS_2024_01/162751119" TargetMode="External" /><Relationship Id="rId10" Type="http://schemas.openxmlformats.org/officeDocument/2006/relationships/hyperlink" Target="https://podminky.urs.cz/item/CS_URS_2024_01/171201221" TargetMode="External" /><Relationship Id="rId11" Type="http://schemas.openxmlformats.org/officeDocument/2006/relationships/hyperlink" Target="https://podminky.urs.cz/item/CS_URS_2024_01/132112221" TargetMode="External" /><Relationship Id="rId12" Type="http://schemas.openxmlformats.org/officeDocument/2006/relationships/hyperlink" Target="https://podminky.urs.cz/item/CS_URS_2024_01/182211121" TargetMode="External" /><Relationship Id="rId13" Type="http://schemas.openxmlformats.org/officeDocument/2006/relationships/hyperlink" Target="https://podminky.urs.cz/item/CS_URS_2024_01/181451121" TargetMode="External" /><Relationship Id="rId14" Type="http://schemas.openxmlformats.org/officeDocument/2006/relationships/hyperlink" Target="https://podminky.urs.cz/item/CS_URS_2024_01/129153101" TargetMode="External" /><Relationship Id="rId15" Type="http://schemas.openxmlformats.org/officeDocument/2006/relationships/hyperlink" Target="https://podminky.urs.cz/item/CS_URS_2024_01/457531112" TargetMode="External" /><Relationship Id="rId16" Type="http://schemas.openxmlformats.org/officeDocument/2006/relationships/hyperlink" Target="https://podminky.urs.cz/item/CS_URS_2024_01/463212111" TargetMode="External" /><Relationship Id="rId17" Type="http://schemas.openxmlformats.org/officeDocument/2006/relationships/hyperlink" Target="https://podminky.urs.cz/item/CS_URS_2024_01/465921111" TargetMode="External" /><Relationship Id="rId18" Type="http://schemas.openxmlformats.org/officeDocument/2006/relationships/hyperlink" Target="https://podminky.urs.cz/item/CS_URS_2024_01/451571111" TargetMode="External" /><Relationship Id="rId19" Type="http://schemas.openxmlformats.org/officeDocument/2006/relationships/hyperlink" Target="https://podminky.urs.cz/item/CS_URS_2024_01/465921112" TargetMode="External" /><Relationship Id="rId20" Type="http://schemas.openxmlformats.org/officeDocument/2006/relationships/hyperlink" Target="https://podminky.urs.cz/item/CS_URS_2024_01/998229112" TargetMode="External" /><Relationship Id="rId21" Type="http://schemas.openxmlformats.org/officeDocument/2006/relationships/hyperlink" Target="https://podminky.urs.cz/item/CS_URS_2024_01/998229121" TargetMode="External" /><Relationship Id="rId22" Type="http://schemas.openxmlformats.org/officeDocument/2006/relationships/hyperlink" Target="https://podminky.urs.cz/item/CS_URS_2024_01/636195111" TargetMode="External" /><Relationship Id="rId23" Type="http://schemas.openxmlformats.org/officeDocument/2006/relationships/hyperlink" Target="https://podminky.urs.cz/item/CS_URS_2024_01/938901101" TargetMode="External" /><Relationship Id="rId24" Type="http://schemas.openxmlformats.org/officeDocument/2006/relationships/hyperlink" Target="https://podminky.urs.cz/item/CS_URS_2024_01/998332011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74251201" TargetMode="External" /><Relationship Id="rId2" Type="http://schemas.openxmlformats.org/officeDocument/2006/relationships/hyperlink" Target="https://podminky.urs.cz/item/CS_URS_2024_01/174251202" TargetMode="External" /><Relationship Id="rId3" Type="http://schemas.openxmlformats.org/officeDocument/2006/relationships/hyperlink" Target="https://podminky.urs.cz/item/CS_URS_2024_01/111103213" TargetMode="External" /><Relationship Id="rId4" Type="http://schemas.openxmlformats.org/officeDocument/2006/relationships/hyperlink" Target="https://podminky.urs.cz/item/CS_URS_2024_01/185803105" TargetMode="External" /><Relationship Id="rId5" Type="http://schemas.openxmlformats.org/officeDocument/2006/relationships/hyperlink" Target="https://podminky.urs.cz/item/CS_URS_2024_01/112251101" TargetMode="External" /><Relationship Id="rId6" Type="http://schemas.openxmlformats.org/officeDocument/2006/relationships/hyperlink" Target="https://podminky.urs.cz/item/CS_URS_2024_01/112251102" TargetMode="External" /><Relationship Id="rId7" Type="http://schemas.openxmlformats.org/officeDocument/2006/relationships/hyperlink" Target="https://podminky.urs.cz/item/CS_URS_2024_01/162201421" TargetMode="External" /><Relationship Id="rId8" Type="http://schemas.openxmlformats.org/officeDocument/2006/relationships/hyperlink" Target="https://podminky.urs.cz/item/CS_URS_2024_01/162201422" TargetMode="External" /><Relationship Id="rId9" Type="http://schemas.openxmlformats.org/officeDocument/2006/relationships/hyperlink" Target="https://podminky.urs.cz/item/CS_URS_2024_01/184852321" TargetMode="External" /><Relationship Id="rId10" Type="http://schemas.openxmlformats.org/officeDocument/2006/relationships/hyperlink" Target="https://podminky.urs.cz/item/CS_URS_2024_01/129153101" TargetMode="External" /><Relationship Id="rId11" Type="http://schemas.openxmlformats.org/officeDocument/2006/relationships/hyperlink" Target="https://podminky.urs.cz/item/CS_URS_2024_01/124153101" TargetMode="External" /><Relationship Id="rId12" Type="http://schemas.openxmlformats.org/officeDocument/2006/relationships/hyperlink" Target="https://podminky.urs.cz/item/CS_URS_2024_01/162751117" TargetMode="External" /><Relationship Id="rId13" Type="http://schemas.openxmlformats.org/officeDocument/2006/relationships/hyperlink" Target="https://podminky.urs.cz/item/CS_URS_2024_01/162751119" TargetMode="External" /><Relationship Id="rId14" Type="http://schemas.openxmlformats.org/officeDocument/2006/relationships/hyperlink" Target="https://podminky.urs.cz/item/CS_URS_2024_01/171201221" TargetMode="External" /><Relationship Id="rId15" Type="http://schemas.openxmlformats.org/officeDocument/2006/relationships/hyperlink" Target="https://podminky.urs.cz/item/CS_URS_2024_01/182151111" TargetMode="External" /><Relationship Id="rId16" Type="http://schemas.openxmlformats.org/officeDocument/2006/relationships/hyperlink" Target="https://podminky.urs.cz/item/CS_URS_2024_01/183151112" TargetMode="External" /><Relationship Id="rId17" Type="http://schemas.openxmlformats.org/officeDocument/2006/relationships/hyperlink" Target="https://podminky.urs.cz/item/CS_URS_2024_01/184102115" TargetMode="External" /><Relationship Id="rId18" Type="http://schemas.openxmlformats.org/officeDocument/2006/relationships/hyperlink" Target="https://podminky.urs.cz/item/CS_URS_2024_01/184813121" TargetMode="External" /><Relationship Id="rId19" Type="http://schemas.openxmlformats.org/officeDocument/2006/relationships/hyperlink" Target="https://podminky.urs.cz/item/CS_URS_2024_01/184816111" TargetMode="External" /><Relationship Id="rId20" Type="http://schemas.openxmlformats.org/officeDocument/2006/relationships/hyperlink" Target="https://podminky.urs.cz/item/CS_URS_2024_01/184911422" TargetMode="External" /><Relationship Id="rId21" Type="http://schemas.openxmlformats.org/officeDocument/2006/relationships/hyperlink" Target="https://podminky.urs.cz/item/CS_URS_2024_01/338950144" TargetMode="External" /><Relationship Id="rId22" Type="http://schemas.openxmlformats.org/officeDocument/2006/relationships/hyperlink" Target="https://podminky.urs.cz/item/CS_URS_2024_01/181451121" TargetMode="External" /><Relationship Id="rId23" Type="http://schemas.openxmlformats.org/officeDocument/2006/relationships/hyperlink" Target="https://podminky.urs.cz/item/CS_URS_2024_01/181411123" TargetMode="External" /><Relationship Id="rId24" Type="http://schemas.openxmlformats.org/officeDocument/2006/relationships/hyperlink" Target="https://podminky.urs.cz/item/CS_URS_2024_01/461211711" TargetMode="External" /><Relationship Id="rId25" Type="http://schemas.openxmlformats.org/officeDocument/2006/relationships/hyperlink" Target="https://podminky.urs.cz/item/CS_URS_2024_01/998332011" TargetMode="External" /><Relationship Id="rId2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18231" TargetMode="External" /><Relationship Id="rId2" Type="http://schemas.openxmlformats.org/officeDocument/2006/relationships/hyperlink" Target="https://podminky.urs.cz/item/CS_URS_2024_01/938908421" TargetMode="External" /><Relationship Id="rId3" Type="http://schemas.openxmlformats.org/officeDocument/2006/relationships/hyperlink" Target="https://podminky.urs.cz/item/CS_URS_2024_01/012103000" TargetMode="External" /><Relationship Id="rId4" Type="http://schemas.openxmlformats.org/officeDocument/2006/relationships/hyperlink" Target="https://podminky.urs.cz/item/CS_URS_2024_01/012303000" TargetMode="External" /><Relationship Id="rId5" Type="http://schemas.openxmlformats.org/officeDocument/2006/relationships/hyperlink" Target="https://podminky.urs.cz/item/CS_URS_2024_01/013254000" TargetMode="External" /><Relationship Id="rId6" Type="http://schemas.openxmlformats.org/officeDocument/2006/relationships/hyperlink" Target="https://podminky.urs.cz/item/CS_URS_2024_01/013274000" TargetMode="External" /><Relationship Id="rId7" Type="http://schemas.openxmlformats.org/officeDocument/2006/relationships/hyperlink" Target="https://podminky.urs.cz/item/CS_URS_2024_01/041903000" TargetMode="External" /><Relationship Id="rId8" Type="http://schemas.openxmlformats.org/officeDocument/2006/relationships/hyperlink" Target="https://podminky.urs.cz/item/CS_URS_2024_01/030001000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105-3206-21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Starohorský potok, Hluk - řkm 0,000 - 1,150, oprava koryta a stupňů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Hluk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22. 9. 2021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Moravy, s.p.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AGROPROJEKT PSO 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AGROPROJEKT PSO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'SO-01 - Intravilánová čás...'!J30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'SO-01 - Intravilánová čás...'!P84</f>
        <v>0</v>
      </c>
      <c r="AV55" s="121">
        <f>'SO-01 - Intravilánová čás...'!J33</f>
        <v>0</v>
      </c>
      <c r="AW55" s="121">
        <f>'SO-01 - Intravilánová čás...'!J34</f>
        <v>0</v>
      </c>
      <c r="AX55" s="121">
        <f>'SO-01 - Intravilánová čás...'!J35</f>
        <v>0</v>
      </c>
      <c r="AY55" s="121">
        <f>'SO-01 - Intravilánová čás...'!J36</f>
        <v>0</v>
      </c>
      <c r="AZ55" s="121">
        <f>'SO-01 - Intravilánová čás...'!F33</f>
        <v>0</v>
      </c>
      <c r="BA55" s="121">
        <f>'SO-01 - Intravilánová čás...'!F34</f>
        <v>0</v>
      </c>
      <c r="BB55" s="121">
        <f>'SO-01 - Intravilánová čás...'!F35</f>
        <v>0</v>
      </c>
      <c r="BC55" s="121">
        <f>'SO-01 - Intravilánová čás...'!F36</f>
        <v>0</v>
      </c>
      <c r="BD55" s="123">
        <f>'SO-01 - Intravilánová čás...'!F37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'SO-02 - Extravilánová čás...'!J30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'SO-02 - Extravilánová čás...'!P83</f>
        <v>0</v>
      </c>
      <c r="AV56" s="121">
        <f>'SO-02 - Extravilánová čás...'!J33</f>
        <v>0</v>
      </c>
      <c r="AW56" s="121">
        <f>'SO-02 - Extravilánová čás...'!J34</f>
        <v>0</v>
      </c>
      <c r="AX56" s="121">
        <f>'SO-02 - Extravilánová čás...'!J35</f>
        <v>0</v>
      </c>
      <c r="AY56" s="121">
        <f>'SO-02 - Extravilánová čás...'!J36</f>
        <v>0</v>
      </c>
      <c r="AZ56" s="121">
        <f>'SO-02 - Extravilánová čás...'!F33</f>
        <v>0</v>
      </c>
      <c r="BA56" s="121">
        <f>'SO-02 - Extravilánová čás...'!F34</f>
        <v>0</v>
      </c>
      <c r="BB56" s="121">
        <f>'SO-02 - Extravilánová čás...'!F35</f>
        <v>0</v>
      </c>
      <c r="BC56" s="121">
        <f>'SO-02 - Extravilánová čás...'!F36</f>
        <v>0</v>
      </c>
      <c r="BD56" s="123">
        <f>'SO-02 - Extravilánová čás...'!F37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'SO-03 - Vedlejší rozpočto...'!J30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5">
        <v>0</v>
      </c>
      <c r="AT57" s="126">
        <f>ROUND(SUM(AV57:AW57),2)</f>
        <v>0</v>
      </c>
      <c r="AU57" s="127">
        <f>'SO-03 - Vedlejší rozpočto...'!P85</f>
        <v>0</v>
      </c>
      <c r="AV57" s="126">
        <f>'SO-03 - Vedlejší rozpočto...'!J33</f>
        <v>0</v>
      </c>
      <c r="AW57" s="126">
        <f>'SO-03 - Vedlejší rozpočto...'!J34</f>
        <v>0</v>
      </c>
      <c r="AX57" s="126">
        <f>'SO-03 - Vedlejší rozpočto...'!J35</f>
        <v>0</v>
      </c>
      <c r="AY57" s="126">
        <f>'SO-03 - Vedlejší rozpočto...'!J36</f>
        <v>0</v>
      </c>
      <c r="AZ57" s="126">
        <f>'SO-03 - Vedlejší rozpočto...'!F33</f>
        <v>0</v>
      </c>
      <c r="BA57" s="126">
        <f>'SO-03 - Vedlejší rozpočto...'!F34</f>
        <v>0</v>
      </c>
      <c r="BB57" s="126">
        <f>'SO-03 - Vedlejší rozpočto...'!F35</f>
        <v>0</v>
      </c>
      <c r="BC57" s="126">
        <f>'SO-03 - Vedlejší rozpočto...'!F36</f>
        <v>0</v>
      </c>
      <c r="BD57" s="128">
        <f>'SO-03 - Vedlejší rozpočto...'!F37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6xmzfbWlW/yV6LH/1lfXXqGBlQQ9LpudvMhbFJNXap8zw2ly3qDg92x8EOrDOf5eBxvnyu1zHEIzAQIvtp5xVQ==" hashValue="7+DfkWr1qXJT5QqtTdQoysJGj/oCEoB/p7KHow9gPUvPTmGveuPmyDwtHdSt2PL6ejXYGc9jwIhHXeelLK8+D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-01 - Intravilánová čás...'!C2" display="/"/>
    <hyperlink ref="A56" location="'SO-02 - Extravilánová čás...'!C2" display="/"/>
    <hyperlink ref="A57" location="'SO-03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Starohorský potok, Hluk - řkm 0,000 - 1,150, oprava koryta a stupňů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ROUND((SUM(BE84:BE180)),  2)</f>
        <v>0</v>
      </c>
      <c r="G33" s="39"/>
      <c r="H33" s="39"/>
      <c r="I33" s="149">
        <v>0.20999999999999999</v>
      </c>
      <c r="J33" s="148">
        <f>ROUND(((SUM(BE84:BE180))*I33),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ROUND((SUM(BF84:BF180)),  2)</f>
        <v>0</v>
      </c>
      <c r="G34" s="39"/>
      <c r="H34" s="39"/>
      <c r="I34" s="149">
        <v>0.12</v>
      </c>
      <c r="J34" s="148">
        <f>ROUND(((SUM(BF84:BF180))*I34),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ROUND((SUM(BG84:BG180)),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ROUND((SUM(BH84:BH180)),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ROUND((SUM(BI84:BI180)),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Starohorský potok, Hluk - řkm 0,000 - 1,150, oprava koryta a stupňů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SO-01 - Intravilánová část toku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Hluk</v>
      </c>
      <c r="G52" s="41"/>
      <c r="H52" s="41"/>
      <c r="I52" s="33" t="s">
        <v>23</v>
      </c>
      <c r="J52" s="73" t="str">
        <f>IF(J12="","",J12)</f>
        <v>22. 9. 2021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32</v>
      </c>
      <c r="J54" s="37" t="str">
        <f>E21</f>
        <v>AGROPROJEKT PSO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PSO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J142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100</v>
      </c>
      <c r="E63" s="175"/>
      <c r="F63" s="175"/>
      <c r="G63" s="175"/>
      <c r="H63" s="175"/>
      <c r="I63" s="175"/>
      <c r="J63" s="176">
        <f>J175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101</v>
      </c>
      <c r="E64" s="175"/>
      <c r="F64" s="175"/>
      <c r="G64" s="175"/>
      <c r="H64" s="175"/>
      <c r="I64" s="175"/>
      <c r="J64" s="176">
        <f>J178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6.25" customHeight="1">
      <c r="A74" s="39"/>
      <c r="B74" s="40"/>
      <c r="C74" s="41"/>
      <c r="D74" s="41"/>
      <c r="E74" s="161" t="str">
        <f>E7</f>
        <v>Starohorský potok, Hluk - řkm 0,000 - 1,150, oprava koryta a stupňů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SO-01 - Intravilánová část toku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Hluk</v>
      </c>
      <c r="G78" s="41"/>
      <c r="H78" s="41"/>
      <c r="I78" s="33" t="s">
        <v>23</v>
      </c>
      <c r="J78" s="73" t="str">
        <f>IF(J12="","",J12)</f>
        <v>22. 9. 2021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Povodí Moravy, s.p.</v>
      </c>
      <c r="G80" s="41"/>
      <c r="H80" s="41"/>
      <c r="I80" s="33" t="s">
        <v>32</v>
      </c>
      <c r="J80" s="37" t="str">
        <f>E21</f>
        <v>AGROPROJEKT PSO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36</v>
      </c>
      <c r="J81" s="37" t="str">
        <f>E24</f>
        <v>AGROPROJEKT PSO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103</v>
      </c>
      <c r="D83" s="181" t="s">
        <v>58</v>
      </c>
      <c r="E83" s="181" t="s">
        <v>54</v>
      </c>
      <c r="F83" s="181" t="s">
        <v>55</v>
      </c>
      <c r="G83" s="181" t="s">
        <v>104</v>
      </c>
      <c r="H83" s="181" t="s">
        <v>105</v>
      </c>
      <c r="I83" s="181" t="s">
        <v>106</v>
      </c>
      <c r="J83" s="181" t="s">
        <v>95</v>
      </c>
      <c r="K83" s="182" t="s">
        <v>107</v>
      </c>
      <c r="L83" s="183"/>
      <c r="M83" s="93" t="s">
        <v>19</v>
      </c>
      <c r="N83" s="94" t="s">
        <v>43</v>
      </c>
      <c r="O83" s="94" t="s">
        <v>108</v>
      </c>
      <c r="P83" s="94" t="s">
        <v>109</v>
      </c>
      <c r="Q83" s="94" t="s">
        <v>110</v>
      </c>
      <c r="R83" s="94" t="s">
        <v>111</v>
      </c>
      <c r="S83" s="94" t="s">
        <v>112</v>
      </c>
      <c r="T83" s="95" t="s">
        <v>113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114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224.84476885090001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96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72</v>
      </c>
      <c r="E85" s="192" t="s">
        <v>115</v>
      </c>
      <c r="F85" s="192" t="s">
        <v>116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P86+P142+P175+P178</f>
        <v>0</v>
      </c>
      <c r="Q85" s="197"/>
      <c r="R85" s="198">
        <f>R86+R142+R175+R178</f>
        <v>224.84476885090001</v>
      </c>
      <c r="S85" s="197"/>
      <c r="T85" s="199">
        <f>T86+T142+T175+T178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72</v>
      </c>
      <c r="AU85" s="201" t="s">
        <v>73</v>
      </c>
      <c r="AY85" s="200" t="s">
        <v>117</v>
      </c>
      <c r="BK85" s="202">
        <f>BK86+BK142+BK175+BK178</f>
        <v>0</v>
      </c>
    </row>
    <row r="86" s="12" customFormat="1" ht="22.8" customHeight="1">
      <c r="A86" s="12"/>
      <c r="B86" s="189"/>
      <c r="C86" s="190"/>
      <c r="D86" s="191" t="s">
        <v>72</v>
      </c>
      <c r="E86" s="203" t="s">
        <v>81</v>
      </c>
      <c r="F86" s="203" t="s">
        <v>118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SUM(P87:P141)</f>
        <v>0</v>
      </c>
      <c r="Q86" s="197"/>
      <c r="R86" s="198">
        <f>SUM(R87:R141)</f>
        <v>1.5793348509</v>
      </c>
      <c r="S86" s="197"/>
      <c r="T86" s="199">
        <f>SUM(T87:T141)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72</v>
      </c>
      <c r="AU86" s="201" t="s">
        <v>81</v>
      </c>
      <c r="AY86" s="200" t="s">
        <v>117</v>
      </c>
      <c r="BK86" s="202">
        <f>SUM(BK87:BK141)</f>
        <v>0</v>
      </c>
    </row>
    <row r="87" s="2" customFormat="1" ht="24.15" customHeight="1">
      <c r="A87" s="39"/>
      <c r="B87" s="40"/>
      <c r="C87" s="205" t="s">
        <v>81</v>
      </c>
      <c r="D87" s="205" t="s">
        <v>119</v>
      </c>
      <c r="E87" s="206" t="s">
        <v>120</v>
      </c>
      <c r="F87" s="207" t="s">
        <v>121</v>
      </c>
      <c r="G87" s="208" t="s">
        <v>122</v>
      </c>
      <c r="H87" s="209">
        <v>0.025000000000000001</v>
      </c>
      <c r="I87" s="210"/>
      <c r="J87" s="211">
        <f>ROUND(I87*H87,2)</f>
        <v>0</v>
      </c>
      <c r="K87" s="207" t="s">
        <v>123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124</v>
      </c>
      <c r="AT87" s="216" t="s">
        <v>119</v>
      </c>
      <c r="AU87" s="216" t="s">
        <v>83</v>
      </c>
      <c r="AY87" s="18" t="s">
        <v>117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124</v>
      </c>
      <c r="BM87" s="216" t="s">
        <v>125</v>
      </c>
    </row>
    <row r="88" s="2" customFormat="1">
      <c r="A88" s="39"/>
      <c r="B88" s="40"/>
      <c r="C88" s="41"/>
      <c r="D88" s="218" t="s">
        <v>126</v>
      </c>
      <c r="E88" s="41"/>
      <c r="F88" s="219" t="s">
        <v>127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126</v>
      </c>
      <c r="AU88" s="18" t="s">
        <v>83</v>
      </c>
    </row>
    <row r="89" s="13" customFormat="1">
      <c r="A89" s="13"/>
      <c r="B89" s="223"/>
      <c r="C89" s="224"/>
      <c r="D89" s="225" t="s">
        <v>128</v>
      </c>
      <c r="E89" s="226" t="s">
        <v>19</v>
      </c>
      <c r="F89" s="227" t="s">
        <v>129</v>
      </c>
      <c r="G89" s="224"/>
      <c r="H89" s="228">
        <v>0.0030000000000000001</v>
      </c>
      <c r="I89" s="229"/>
      <c r="J89" s="224"/>
      <c r="K89" s="224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128</v>
      </c>
      <c r="AU89" s="234" t="s">
        <v>83</v>
      </c>
      <c r="AV89" s="13" t="s">
        <v>83</v>
      </c>
      <c r="AW89" s="13" t="s">
        <v>35</v>
      </c>
      <c r="AX89" s="13" t="s">
        <v>73</v>
      </c>
      <c r="AY89" s="234" t="s">
        <v>117</v>
      </c>
    </row>
    <row r="90" s="13" customFormat="1">
      <c r="A90" s="13"/>
      <c r="B90" s="223"/>
      <c r="C90" s="224"/>
      <c r="D90" s="225" t="s">
        <v>128</v>
      </c>
      <c r="E90" s="226" t="s">
        <v>19</v>
      </c>
      <c r="F90" s="227" t="s">
        <v>130</v>
      </c>
      <c r="G90" s="224"/>
      <c r="H90" s="228">
        <v>0.0060000000000000001</v>
      </c>
      <c r="I90" s="229"/>
      <c r="J90" s="224"/>
      <c r="K90" s="224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128</v>
      </c>
      <c r="AU90" s="234" t="s">
        <v>83</v>
      </c>
      <c r="AV90" s="13" t="s">
        <v>83</v>
      </c>
      <c r="AW90" s="13" t="s">
        <v>35</v>
      </c>
      <c r="AX90" s="13" t="s">
        <v>73</v>
      </c>
      <c r="AY90" s="234" t="s">
        <v>117</v>
      </c>
    </row>
    <row r="91" s="13" customFormat="1">
      <c r="A91" s="13"/>
      <c r="B91" s="223"/>
      <c r="C91" s="224"/>
      <c r="D91" s="225" t="s">
        <v>128</v>
      </c>
      <c r="E91" s="226" t="s">
        <v>19</v>
      </c>
      <c r="F91" s="227" t="s">
        <v>131</v>
      </c>
      <c r="G91" s="224"/>
      <c r="H91" s="228">
        <v>0.016</v>
      </c>
      <c r="I91" s="229"/>
      <c r="J91" s="224"/>
      <c r="K91" s="224"/>
      <c r="L91" s="230"/>
      <c r="M91" s="231"/>
      <c r="N91" s="232"/>
      <c r="O91" s="232"/>
      <c r="P91" s="232"/>
      <c r="Q91" s="232"/>
      <c r="R91" s="232"/>
      <c r="S91" s="232"/>
      <c r="T91" s="23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4" t="s">
        <v>128</v>
      </c>
      <c r="AU91" s="234" t="s">
        <v>83</v>
      </c>
      <c r="AV91" s="13" t="s">
        <v>83</v>
      </c>
      <c r="AW91" s="13" t="s">
        <v>35</v>
      </c>
      <c r="AX91" s="13" t="s">
        <v>73</v>
      </c>
      <c r="AY91" s="234" t="s">
        <v>117</v>
      </c>
    </row>
    <row r="92" s="14" customFormat="1">
      <c r="A92" s="14"/>
      <c r="B92" s="235"/>
      <c r="C92" s="236"/>
      <c r="D92" s="225" t="s">
        <v>128</v>
      </c>
      <c r="E92" s="237" t="s">
        <v>19</v>
      </c>
      <c r="F92" s="238" t="s">
        <v>132</v>
      </c>
      <c r="G92" s="236"/>
      <c r="H92" s="239">
        <v>0.025000000000000001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128</v>
      </c>
      <c r="AU92" s="245" t="s">
        <v>83</v>
      </c>
      <c r="AV92" s="14" t="s">
        <v>124</v>
      </c>
      <c r="AW92" s="14" t="s">
        <v>35</v>
      </c>
      <c r="AX92" s="14" t="s">
        <v>81</v>
      </c>
      <c r="AY92" s="245" t="s">
        <v>117</v>
      </c>
    </row>
    <row r="93" s="2" customFormat="1" ht="24.15" customHeight="1">
      <c r="A93" s="39"/>
      <c r="B93" s="40"/>
      <c r="C93" s="205" t="s">
        <v>83</v>
      </c>
      <c r="D93" s="205" t="s">
        <v>119</v>
      </c>
      <c r="E93" s="206" t="s">
        <v>133</v>
      </c>
      <c r="F93" s="207" t="s">
        <v>134</v>
      </c>
      <c r="G93" s="208" t="s">
        <v>122</v>
      </c>
      <c r="H93" s="209">
        <v>0.029000000000000001</v>
      </c>
      <c r="I93" s="210"/>
      <c r="J93" s="211">
        <f>ROUND(I93*H93,2)</f>
        <v>0</v>
      </c>
      <c r="K93" s="207" t="s">
        <v>123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124</v>
      </c>
      <c r="AT93" s="216" t="s">
        <v>119</v>
      </c>
      <c r="AU93" s="216" t="s">
        <v>83</v>
      </c>
      <c r="AY93" s="18" t="s">
        <v>117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124</v>
      </c>
      <c r="BM93" s="216" t="s">
        <v>135</v>
      </c>
    </row>
    <row r="94" s="2" customFormat="1">
      <c r="A94" s="39"/>
      <c r="B94" s="40"/>
      <c r="C94" s="41"/>
      <c r="D94" s="218" t="s">
        <v>126</v>
      </c>
      <c r="E94" s="41"/>
      <c r="F94" s="219" t="s">
        <v>136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126</v>
      </c>
      <c r="AU94" s="18" t="s">
        <v>83</v>
      </c>
    </row>
    <row r="95" s="13" customFormat="1">
      <c r="A95" s="13"/>
      <c r="B95" s="223"/>
      <c r="C95" s="224"/>
      <c r="D95" s="225" t="s">
        <v>128</v>
      </c>
      <c r="E95" s="226" t="s">
        <v>19</v>
      </c>
      <c r="F95" s="227" t="s">
        <v>137</v>
      </c>
      <c r="G95" s="224"/>
      <c r="H95" s="228">
        <v>0.012999999999999999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128</v>
      </c>
      <c r="AU95" s="234" t="s">
        <v>83</v>
      </c>
      <c r="AV95" s="13" t="s">
        <v>83</v>
      </c>
      <c r="AW95" s="13" t="s">
        <v>35</v>
      </c>
      <c r="AX95" s="13" t="s">
        <v>73</v>
      </c>
      <c r="AY95" s="234" t="s">
        <v>117</v>
      </c>
    </row>
    <row r="96" s="13" customFormat="1">
      <c r="A96" s="13"/>
      <c r="B96" s="223"/>
      <c r="C96" s="224"/>
      <c r="D96" s="225" t="s">
        <v>128</v>
      </c>
      <c r="E96" s="226" t="s">
        <v>19</v>
      </c>
      <c r="F96" s="227" t="s">
        <v>131</v>
      </c>
      <c r="G96" s="224"/>
      <c r="H96" s="228">
        <v>0.016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128</v>
      </c>
      <c r="AU96" s="234" t="s">
        <v>83</v>
      </c>
      <c r="AV96" s="13" t="s">
        <v>83</v>
      </c>
      <c r="AW96" s="13" t="s">
        <v>35</v>
      </c>
      <c r="AX96" s="13" t="s">
        <v>73</v>
      </c>
      <c r="AY96" s="234" t="s">
        <v>117</v>
      </c>
    </row>
    <row r="97" s="14" customFormat="1">
      <c r="A97" s="14"/>
      <c r="B97" s="235"/>
      <c r="C97" s="236"/>
      <c r="D97" s="225" t="s">
        <v>128</v>
      </c>
      <c r="E97" s="237" t="s">
        <v>19</v>
      </c>
      <c r="F97" s="238" t="s">
        <v>132</v>
      </c>
      <c r="G97" s="236"/>
      <c r="H97" s="239">
        <v>0.029000000000000001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128</v>
      </c>
      <c r="AU97" s="245" t="s">
        <v>83</v>
      </c>
      <c r="AV97" s="14" t="s">
        <v>124</v>
      </c>
      <c r="AW97" s="14" t="s">
        <v>35</v>
      </c>
      <c r="AX97" s="14" t="s">
        <v>81</v>
      </c>
      <c r="AY97" s="245" t="s">
        <v>117</v>
      </c>
    </row>
    <row r="98" s="2" customFormat="1" ht="21.75" customHeight="1">
      <c r="A98" s="39"/>
      <c r="B98" s="40"/>
      <c r="C98" s="205" t="s">
        <v>138</v>
      </c>
      <c r="D98" s="205" t="s">
        <v>119</v>
      </c>
      <c r="E98" s="206" t="s">
        <v>139</v>
      </c>
      <c r="F98" s="207" t="s">
        <v>140</v>
      </c>
      <c r="G98" s="208" t="s">
        <v>141</v>
      </c>
      <c r="H98" s="209">
        <v>155.5</v>
      </c>
      <c r="I98" s="210"/>
      <c r="J98" s="211">
        <f>ROUND(I98*H98,2)</f>
        <v>0</v>
      </c>
      <c r="K98" s="207" t="s">
        <v>123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0.0100433238</v>
      </c>
      <c r="R98" s="214">
        <f>Q98*H98</f>
        <v>1.5617368509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124</v>
      </c>
      <c r="AT98" s="216" t="s">
        <v>119</v>
      </c>
      <c r="AU98" s="216" t="s">
        <v>83</v>
      </c>
      <c r="AY98" s="18" t="s">
        <v>117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124</v>
      </c>
      <c r="BM98" s="216" t="s">
        <v>142</v>
      </c>
    </row>
    <row r="99" s="2" customFormat="1">
      <c r="A99" s="39"/>
      <c r="B99" s="40"/>
      <c r="C99" s="41"/>
      <c r="D99" s="218" t="s">
        <v>126</v>
      </c>
      <c r="E99" s="41"/>
      <c r="F99" s="219" t="s">
        <v>143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126</v>
      </c>
      <c r="AU99" s="18" t="s">
        <v>83</v>
      </c>
    </row>
    <row r="100" s="2" customFormat="1" ht="33" customHeight="1">
      <c r="A100" s="39"/>
      <c r="B100" s="40"/>
      <c r="C100" s="205" t="s">
        <v>124</v>
      </c>
      <c r="D100" s="205" t="s">
        <v>119</v>
      </c>
      <c r="E100" s="206" t="s">
        <v>144</v>
      </c>
      <c r="F100" s="207" t="s">
        <v>145</v>
      </c>
      <c r="G100" s="208" t="s">
        <v>122</v>
      </c>
      <c r="H100" s="209">
        <v>0.053999999999999999</v>
      </c>
      <c r="I100" s="210"/>
      <c r="J100" s="211">
        <f>ROUND(I100*H100,2)</f>
        <v>0</v>
      </c>
      <c r="K100" s="207" t="s">
        <v>123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124</v>
      </c>
      <c r="AT100" s="216" t="s">
        <v>119</v>
      </c>
      <c r="AU100" s="216" t="s">
        <v>83</v>
      </c>
      <c r="AY100" s="18" t="s">
        <v>117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124</v>
      </c>
      <c r="BM100" s="216" t="s">
        <v>146</v>
      </c>
    </row>
    <row r="101" s="2" customFormat="1">
      <c r="A101" s="39"/>
      <c r="B101" s="40"/>
      <c r="C101" s="41"/>
      <c r="D101" s="218" t="s">
        <v>126</v>
      </c>
      <c r="E101" s="41"/>
      <c r="F101" s="219" t="s">
        <v>147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126</v>
      </c>
      <c r="AU101" s="18" t="s">
        <v>83</v>
      </c>
    </row>
    <row r="102" s="13" customFormat="1">
      <c r="A102" s="13"/>
      <c r="B102" s="223"/>
      <c r="C102" s="224"/>
      <c r="D102" s="225" t="s">
        <v>128</v>
      </c>
      <c r="E102" s="226" t="s">
        <v>19</v>
      </c>
      <c r="F102" s="227" t="s">
        <v>148</v>
      </c>
      <c r="G102" s="224"/>
      <c r="H102" s="228">
        <v>0.053999999999999999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128</v>
      </c>
      <c r="AU102" s="234" t="s">
        <v>83</v>
      </c>
      <c r="AV102" s="13" t="s">
        <v>83</v>
      </c>
      <c r="AW102" s="13" t="s">
        <v>35</v>
      </c>
      <c r="AX102" s="13" t="s">
        <v>81</v>
      </c>
      <c r="AY102" s="234" t="s">
        <v>117</v>
      </c>
    </row>
    <row r="103" s="2" customFormat="1" ht="24.15" customHeight="1">
      <c r="A103" s="39"/>
      <c r="B103" s="40"/>
      <c r="C103" s="205" t="s">
        <v>149</v>
      </c>
      <c r="D103" s="205" t="s">
        <v>119</v>
      </c>
      <c r="E103" s="206" t="s">
        <v>150</v>
      </c>
      <c r="F103" s="207" t="s">
        <v>151</v>
      </c>
      <c r="G103" s="208" t="s">
        <v>152</v>
      </c>
      <c r="H103" s="209">
        <v>1</v>
      </c>
      <c r="I103" s="210"/>
      <c r="J103" s="211">
        <f>ROUND(I103*H103,2)</f>
        <v>0</v>
      </c>
      <c r="K103" s="207" t="s">
        <v>123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124</v>
      </c>
      <c r="AT103" s="216" t="s">
        <v>119</v>
      </c>
      <c r="AU103" s="216" t="s">
        <v>83</v>
      </c>
      <c r="AY103" s="18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124</v>
      </c>
      <c r="BM103" s="216" t="s">
        <v>153</v>
      </c>
    </row>
    <row r="104" s="2" customFormat="1">
      <c r="A104" s="39"/>
      <c r="B104" s="40"/>
      <c r="C104" s="41"/>
      <c r="D104" s="218" t="s">
        <v>126</v>
      </c>
      <c r="E104" s="41"/>
      <c r="F104" s="219" t="s">
        <v>154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126</v>
      </c>
      <c r="AU104" s="18" t="s">
        <v>83</v>
      </c>
    </row>
    <row r="105" s="2" customFormat="1" ht="37.8" customHeight="1">
      <c r="A105" s="39"/>
      <c r="B105" s="40"/>
      <c r="C105" s="205" t="s">
        <v>155</v>
      </c>
      <c r="D105" s="205" t="s">
        <v>119</v>
      </c>
      <c r="E105" s="206" t="s">
        <v>156</v>
      </c>
      <c r="F105" s="207" t="s">
        <v>157</v>
      </c>
      <c r="G105" s="208" t="s">
        <v>152</v>
      </c>
      <c r="H105" s="209">
        <v>1</v>
      </c>
      <c r="I105" s="210"/>
      <c r="J105" s="211">
        <f>ROUND(I105*H105,2)</f>
        <v>0</v>
      </c>
      <c r="K105" s="207" t="s">
        <v>123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124</v>
      </c>
      <c r="AT105" s="216" t="s">
        <v>119</v>
      </c>
      <c r="AU105" s="216" t="s">
        <v>83</v>
      </c>
      <c r="AY105" s="18" t="s">
        <v>117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124</v>
      </c>
      <c r="BM105" s="216" t="s">
        <v>158</v>
      </c>
    </row>
    <row r="106" s="2" customFormat="1">
      <c r="A106" s="39"/>
      <c r="B106" s="40"/>
      <c r="C106" s="41"/>
      <c r="D106" s="218" t="s">
        <v>126</v>
      </c>
      <c r="E106" s="41"/>
      <c r="F106" s="219" t="s">
        <v>159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126</v>
      </c>
      <c r="AU106" s="18" t="s">
        <v>83</v>
      </c>
    </row>
    <row r="107" s="13" customFormat="1">
      <c r="A107" s="13"/>
      <c r="B107" s="223"/>
      <c r="C107" s="224"/>
      <c r="D107" s="225" t="s">
        <v>128</v>
      </c>
      <c r="E107" s="226" t="s">
        <v>19</v>
      </c>
      <c r="F107" s="227" t="s">
        <v>160</v>
      </c>
      <c r="G107" s="224"/>
      <c r="H107" s="228">
        <v>1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128</v>
      </c>
      <c r="AU107" s="234" t="s">
        <v>83</v>
      </c>
      <c r="AV107" s="13" t="s">
        <v>83</v>
      </c>
      <c r="AW107" s="13" t="s">
        <v>35</v>
      </c>
      <c r="AX107" s="13" t="s">
        <v>81</v>
      </c>
      <c r="AY107" s="234" t="s">
        <v>117</v>
      </c>
    </row>
    <row r="108" s="2" customFormat="1" ht="24.15" customHeight="1">
      <c r="A108" s="39"/>
      <c r="B108" s="40"/>
      <c r="C108" s="205" t="s">
        <v>161</v>
      </c>
      <c r="D108" s="205" t="s">
        <v>119</v>
      </c>
      <c r="E108" s="206" t="s">
        <v>162</v>
      </c>
      <c r="F108" s="207" t="s">
        <v>163</v>
      </c>
      <c r="G108" s="208" t="s">
        <v>164</v>
      </c>
      <c r="H108" s="209">
        <v>49.939999999999998</v>
      </c>
      <c r="I108" s="210"/>
      <c r="J108" s="211">
        <f>ROUND(I108*H108,2)</f>
        <v>0</v>
      </c>
      <c r="K108" s="207" t="s">
        <v>123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124</v>
      </c>
      <c r="AT108" s="216" t="s">
        <v>119</v>
      </c>
      <c r="AU108" s="216" t="s">
        <v>83</v>
      </c>
      <c r="AY108" s="18" t="s">
        <v>117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124</v>
      </c>
      <c r="BM108" s="216" t="s">
        <v>165</v>
      </c>
    </row>
    <row r="109" s="2" customFormat="1">
      <c r="A109" s="39"/>
      <c r="B109" s="40"/>
      <c r="C109" s="41"/>
      <c r="D109" s="218" t="s">
        <v>126</v>
      </c>
      <c r="E109" s="41"/>
      <c r="F109" s="219" t="s">
        <v>166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126</v>
      </c>
      <c r="AU109" s="18" t="s">
        <v>83</v>
      </c>
    </row>
    <row r="110" s="13" customFormat="1">
      <c r="A110" s="13"/>
      <c r="B110" s="223"/>
      <c r="C110" s="224"/>
      <c r="D110" s="225" t="s">
        <v>128</v>
      </c>
      <c r="E110" s="226" t="s">
        <v>19</v>
      </c>
      <c r="F110" s="227" t="s">
        <v>167</v>
      </c>
      <c r="G110" s="224"/>
      <c r="H110" s="228">
        <v>33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128</v>
      </c>
      <c r="AU110" s="234" t="s">
        <v>83</v>
      </c>
      <c r="AV110" s="13" t="s">
        <v>83</v>
      </c>
      <c r="AW110" s="13" t="s">
        <v>35</v>
      </c>
      <c r="AX110" s="13" t="s">
        <v>73</v>
      </c>
      <c r="AY110" s="234" t="s">
        <v>117</v>
      </c>
    </row>
    <row r="111" s="13" customFormat="1">
      <c r="A111" s="13"/>
      <c r="B111" s="223"/>
      <c r="C111" s="224"/>
      <c r="D111" s="225" t="s">
        <v>128</v>
      </c>
      <c r="E111" s="226" t="s">
        <v>19</v>
      </c>
      <c r="F111" s="227" t="s">
        <v>168</v>
      </c>
      <c r="G111" s="224"/>
      <c r="H111" s="228">
        <v>16.940000000000001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128</v>
      </c>
      <c r="AU111" s="234" t="s">
        <v>83</v>
      </c>
      <c r="AV111" s="13" t="s">
        <v>83</v>
      </c>
      <c r="AW111" s="13" t="s">
        <v>35</v>
      </c>
      <c r="AX111" s="13" t="s">
        <v>73</v>
      </c>
      <c r="AY111" s="234" t="s">
        <v>117</v>
      </c>
    </row>
    <row r="112" s="14" customFormat="1">
      <c r="A112" s="14"/>
      <c r="B112" s="235"/>
      <c r="C112" s="236"/>
      <c r="D112" s="225" t="s">
        <v>128</v>
      </c>
      <c r="E112" s="237" t="s">
        <v>19</v>
      </c>
      <c r="F112" s="238" t="s">
        <v>132</v>
      </c>
      <c r="G112" s="236"/>
      <c r="H112" s="239">
        <v>49.939999999999998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128</v>
      </c>
      <c r="AU112" s="245" t="s">
        <v>83</v>
      </c>
      <c r="AV112" s="14" t="s">
        <v>124</v>
      </c>
      <c r="AW112" s="14" t="s">
        <v>35</v>
      </c>
      <c r="AX112" s="14" t="s">
        <v>81</v>
      </c>
      <c r="AY112" s="245" t="s">
        <v>117</v>
      </c>
    </row>
    <row r="113" s="2" customFormat="1" ht="62.7" customHeight="1">
      <c r="A113" s="39"/>
      <c r="B113" s="40"/>
      <c r="C113" s="205" t="s">
        <v>169</v>
      </c>
      <c r="D113" s="205" t="s">
        <v>119</v>
      </c>
      <c r="E113" s="206" t="s">
        <v>170</v>
      </c>
      <c r="F113" s="207" t="s">
        <v>171</v>
      </c>
      <c r="G113" s="208" t="s">
        <v>164</v>
      </c>
      <c r="H113" s="209">
        <v>59.640000000000001</v>
      </c>
      <c r="I113" s="210"/>
      <c r="J113" s="211">
        <f>ROUND(I113*H113,2)</f>
        <v>0</v>
      </c>
      <c r="K113" s="207" t="s">
        <v>123</v>
      </c>
      <c r="L113" s="45"/>
      <c r="M113" s="212" t="s">
        <v>19</v>
      </c>
      <c r="N113" s="213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124</v>
      </c>
      <c r="AT113" s="216" t="s">
        <v>119</v>
      </c>
      <c r="AU113" s="216" t="s">
        <v>83</v>
      </c>
      <c r="AY113" s="18" t="s">
        <v>117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124</v>
      </c>
      <c r="BM113" s="216" t="s">
        <v>172</v>
      </c>
    </row>
    <row r="114" s="2" customFormat="1">
      <c r="A114" s="39"/>
      <c r="B114" s="40"/>
      <c r="C114" s="41"/>
      <c r="D114" s="218" t="s">
        <v>126</v>
      </c>
      <c r="E114" s="41"/>
      <c r="F114" s="219" t="s">
        <v>173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126</v>
      </c>
      <c r="AU114" s="18" t="s">
        <v>83</v>
      </c>
    </row>
    <row r="115" s="13" customFormat="1">
      <c r="A115" s="13"/>
      <c r="B115" s="223"/>
      <c r="C115" s="224"/>
      <c r="D115" s="225" t="s">
        <v>128</v>
      </c>
      <c r="E115" s="226" t="s">
        <v>19</v>
      </c>
      <c r="F115" s="227" t="s">
        <v>174</v>
      </c>
      <c r="G115" s="224"/>
      <c r="H115" s="228">
        <v>49.939999999999998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128</v>
      </c>
      <c r="AU115" s="234" t="s">
        <v>83</v>
      </c>
      <c r="AV115" s="13" t="s">
        <v>83</v>
      </c>
      <c r="AW115" s="13" t="s">
        <v>35</v>
      </c>
      <c r="AX115" s="13" t="s">
        <v>73</v>
      </c>
      <c r="AY115" s="234" t="s">
        <v>117</v>
      </c>
    </row>
    <row r="116" s="13" customFormat="1">
      <c r="A116" s="13"/>
      <c r="B116" s="223"/>
      <c r="C116" s="224"/>
      <c r="D116" s="225" t="s">
        <v>128</v>
      </c>
      <c r="E116" s="226" t="s">
        <v>19</v>
      </c>
      <c r="F116" s="227" t="s">
        <v>175</v>
      </c>
      <c r="G116" s="224"/>
      <c r="H116" s="228">
        <v>9.6999999999999993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128</v>
      </c>
      <c r="AU116" s="234" t="s">
        <v>83</v>
      </c>
      <c r="AV116" s="13" t="s">
        <v>83</v>
      </c>
      <c r="AW116" s="13" t="s">
        <v>35</v>
      </c>
      <c r="AX116" s="13" t="s">
        <v>73</v>
      </c>
      <c r="AY116" s="234" t="s">
        <v>117</v>
      </c>
    </row>
    <row r="117" s="14" customFormat="1">
      <c r="A117" s="14"/>
      <c r="B117" s="235"/>
      <c r="C117" s="236"/>
      <c r="D117" s="225" t="s">
        <v>128</v>
      </c>
      <c r="E117" s="237" t="s">
        <v>19</v>
      </c>
      <c r="F117" s="238" t="s">
        <v>132</v>
      </c>
      <c r="G117" s="236"/>
      <c r="H117" s="239">
        <v>59.640000000000001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128</v>
      </c>
      <c r="AU117" s="245" t="s">
        <v>83</v>
      </c>
      <c r="AV117" s="14" t="s">
        <v>124</v>
      </c>
      <c r="AW117" s="14" t="s">
        <v>35</v>
      </c>
      <c r="AX117" s="14" t="s">
        <v>81</v>
      </c>
      <c r="AY117" s="245" t="s">
        <v>117</v>
      </c>
    </row>
    <row r="118" s="2" customFormat="1" ht="66.75" customHeight="1">
      <c r="A118" s="39"/>
      <c r="B118" s="40"/>
      <c r="C118" s="205" t="s">
        <v>176</v>
      </c>
      <c r="D118" s="205" t="s">
        <v>119</v>
      </c>
      <c r="E118" s="206" t="s">
        <v>177</v>
      </c>
      <c r="F118" s="207" t="s">
        <v>178</v>
      </c>
      <c r="G118" s="208" t="s">
        <v>164</v>
      </c>
      <c r="H118" s="209">
        <v>477.12</v>
      </c>
      <c r="I118" s="210"/>
      <c r="J118" s="211">
        <f>ROUND(I118*H118,2)</f>
        <v>0</v>
      </c>
      <c r="K118" s="207" t="s">
        <v>123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124</v>
      </c>
      <c r="AT118" s="216" t="s">
        <v>119</v>
      </c>
      <c r="AU118" s="216" t="s">
        <v>83</v>
      </c>
      <c r="AY118" s="18" t="s">
        <v>117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124</v>
      </c>
      <c r="BM118" s="216" t="s">
        <v>179</v>
      </c>
    </row>
    <row r="119" s="2" customFormat="1">
      <c r="A119" s="39"/>
      <c r="B119" s="40"/>
      <c r="C119" s="41"/>
      <c r="D119" s="218" t="s">
        <v>126</v>
      </c>
      <c r="E119" s="41"/>
      <c r="F119" s="219" t="s">
        <v>180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126</v>
      </c>
      <c r="AU119" s="18" t="s">
        <v>83</v>
      </c>
    </row>
    <row r="120" s="13" customFormat="1">
      <c r="A120" s="13"/>
      <c r="B120" s="223"/>
      <c r="C120" s="224"/>
      <c r="D120" s="225" t="s">
        <v>128</v>
      </c>
      <c r="E120" s="226" t="s">
        <v>19</v>
      </c>
      <c r="F120" s="227" t="s">
        <v>181</v>
      </c>
      <c r="G120" s="224"/>
      <c r="H120" s="228">
        <v>477.12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128</v>
      </c>
      <c r="AU120" s="234" t="s">
        <v>83</v>
      </c>
      <c r="AV120" s="13" t="s">
        <v>83</v>
      </c>
      <c r="AW120" s="13" t="s">
        <v>35</v>
      </c>
      <c r="AX120" s="13" t="s">
        <v>81</v>
      </c>
      <c r="AY120" s="234" t="s">
        <v>117</v>
      </c>
    </row>
    <row r="121" s="2" customFormat="1" ht="44.25" customHeight="1">
      <c r="A121" s="39"/>
      <c r="B121" s="40"/>
      <c r="C121" s="205" t="s">
        <v>182</v>
      </c>
      <c r="D121" s="205" t="s">
        <v>119</v>
      </c>
      <c r="E121" s="206" t="s">
        <v>183</v>
      </c>
      <c r="F121" s="207" t="s">
        <v>184</v>
      </c>
      <c r="G121" s="208" t="s">
        <v>185</v>
      </c>
      <c r="H121" s="209">
        <v>27247.360000000001</v>
      </c>
      <c r="I121" s="210"/>
      <c r="J121" s="211">
        <f>ROUND(I121*H121,2)</f>
        <v>0</v>
      </c>
      <c r="K121" s="207" t="s">
        <v>123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124</v>
      </c>
      <c r="AT121" s="216" t="s">
        <v>119</v>
      </c>
      <c r="AU121" s="216" t="s">
        <v>83</v>
      </c>
      <c r="AY121" s="18" t="s">
        <v>117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124</v>
      </c>
      <c r="BM121" s="216" t="s">
        <v>186</v>
      </c>
    </row>
    <row r="122" s="2" customFormat="1">
      <c r="A122" s="39"/>
      <c r="B122" s="40"/>
      <c r="C122" s="41"/>
      <c r="D122" s="218" t="s">
        <v>126</v>
      </c>
      <c r="E122" s="41"/>
      <c r="F122" s="219" t="s">
        <v>187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126</v>
      </c>
      <c r="AU122" s="18" t="s">
        <v>83</v>
      </c>
    </row>
    <row r="123" s="13" customFormat="1">
      <c r="A123" s="13"/>
      <c r="B123" s="223"/>
      <c r="C123" s="224"/>
      <c r="D123" s="225" t="s">
        <v>128</v>
      </c>
      <c r="E123" s="226" t="s">
        <v>19</v>
      </c>
      <c r="F123" s="227" t="s">
        <v>188</v>
      </c>
      <c r="G123" s="224"/>
      <c r="H123" s="228">
        <v>19176.959999999999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128</v>
      </c>
      <c r="AU123" s="234" t="s">
        <v>83</v>
      </c>
      <c r="AV123" s="13" t="s">
        <v>83</v>
      </c>
      <c r="AW123" s="13" t="s">
        <v>35</v>
      </c>
      <c r="AX123" s="13" t="s">
        <v>73</v>
      </c>
      <c r="AY123" s="234" t="s">
        <v>117</v>
      </c>
    </row>
    <row r="124" s="13" customFormat="1">
      <c r="A124" s="13"/>
      <c r="B124" s="223"/>
      <c r="C124" s="224"/>
      <c r="D124" s="225" t="s">
        <v>128</v>
      </c>
      <c r="E124" s="226" t="s">
        <v>19</v>
      </c>
      <c r="F124" s="227" t="s">
        <v>189</v>
      </c>
      <c r="G124" s="224"/>
      <c r="H124" s="228">
        <v>8070.3999999999996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128</v>
      </c>
      <c r="AU124" s="234" t="s">
        <v>83</v>
      </c>
      <c r="AV124" s="13" t="s">
        <v>83</v>
      </c>
      <c r="AW124" s="13" t="s">
        <v>35</v>
      </c>
      <c r="AX124" s="13" t="s">
        <v>73</v>
      </c>
      <c r="AY124" s="234" t="s">
        <v>117</v>
      </c>
    </row>
    <row r="125" s="14" customFormat="1">
      <c r="A125" s="14"/>
      <c r="B125" s="235"/>
      <c r="C125" s="236"/>
      <c r="D125" s="225" t="s">
        <v>128</v>
      </c>
      <c r="E125" s="237" t="s">
        <v>19</v>
      </c>
      <c r="F125" s="238" t="s">
        <v>132</v>
      </c>
      <c r="G125" s="236"/>
      <c r="H125" s="239">
        <v>27247.360000000001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128</v>
      </c>
      <c r="AU125" s="245" t="s">
        <v>83</v>
      </c>
      <c r="AV125" s="14" t="s">
        <v>124</v>
      </c>
      <c r="AW125" s="14" t="s">
        <v>35</v>
      </c>
      <c r="AX125" s="14" t="s">
        <v>81</v>
      </c>
      <c r="AY125" s="245" t="s">
        <v>117</v>
      </c>
    </row>
    <row r="126" s="2" customFormat="1" ht="49.05" customHeight="1">
      <c r="A126" s="39"/>
      <c r="B126" s="40"/>
      <c r="C126" s="205" t="s">
        <v>190</v>
      </c>
      <c r="D126" s="205" t="s">
        <v>119</v>
      </c>
      <c r="E126" s="206" t="s">
        <v>191</v>
      </c>
      <c r="F126" s="207" t="s">
        <v>192</v>
      </c>
      <c r="G126" s="208" t="s">
        <v>164</v>
      </c>
      <c r="H126" s="209">
        <v>62.200000000000003</v>
      </c>
      <c r="I126" s="210"/>
      <c r="J126" s="211">
        <f>ROUND(I126*H126,2)</f>
        <v>0</v>
      </c>
      <c r="K126" s="207" t="s">
        <v>123</v>
      </c>
      <c r="L126" s="45"/>
      <c r="M126" s="212" t="s">
        <v>19</v>
      </c>
      <c r="N126" s="213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124</v>
      </c>
      <c r="AT126" s="216" t="s">
        <v>119</v>
      </c>
      <c r="AU126" s="216" t="s">
        <v>83</v>
      </c>
      <c r="AY126" s="18" t="s">
        <v>117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124</v>
      </c>
      <c r="BM126" s="216" t="s">
        <v>193</v>
      </c>
    </row>
    <row r="127" s="2" customFormat="1">
      <c r="A127" s="39"/>
      <c r="B127" s="40"/>
      <c r="C127" s="41"/>
      <c r="D127" s="218" t="s">
        <v>126</v>
      </c>
      <c r="E127" s="41"/>
      <c r="F127" s="219" t="s">
        <v>194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126</v>
      </c>
      <c r="AU127" s="18" t="s">
        <v>83</v>
      </c>
    </row>
    <row r="128" s="13" customFormat="1">
      <c r="A128" s="13"/>
      <c r="B128" s="223"/>
      <c r="C128" s="224"/>
      <c r="D128" s="225" t="s">
        <v>128</v>
      </c>
      <c r="E128" s="226" t="s">
        <v>19</v>
      </c>
      <c r="F128" s="227" t="s">
        <v>195</v>
      </c>
      <c r="G128" s="224"/>
      <c r="H128" s="228">
        <v>62.200000000000003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128</v>
      </c>
      <c r="AU128" s="234" t="s">
        <v>83</v>
      </c>
      <c r="AV128" s="13" t="s">
        <v>83</v>
      </c>
      <c r="AW128" s="13" t="s">
        <v>35</v>
      </c>
      <c r="AX128" s="13" t="s">
        <v>81</v>
      </c>
      <c r="AY128" s="234" t="s">
        <v>117</v>
      </c>
    </row>
    <row r="129" s="2" customFormat="1" ht="37.8" customHeight="1">
      <c r="A129" s="39"/>
      <c r="B129" s="40"/>
      <c r="C129" s="205" t="s">
        <v>8</v>
      </c>
      <c r="D129" s="205" t="s">
        <v>119</v>
      </c>
      <c r="E129" s="206" t="s">
        <v>196</v>
      </c>
      <c r="F129" s="207" t="s">
        <v>197</v>
      </c>
      <c r="G129" s="208" t="s">
        <v>198</v>
      </c>
      <c r="H129" s="209">
        <v>186.59999999999999</v>
      </c>
      <c r="I129" s="210"/>
      <c r="J129" s="211">
        <f>ROUND(I129*H129,2)</f>
        <v>0</v>
      </c>
      <c r="K129" s="207" t="s">
        <v>123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124</v>
      </c>
      <c r="AT129" s="216" t="s">
        <v>119</v>
      </c>
      <c r="AU129" s="216" t="s">
        <v>83</v>
      </c>
      <c r="AY129" s="18" t="s">
        <v>117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124</v>
      </c>
      <c r="BM129" s="216" t="s">
        <v>199</v>
      </c>
    </row>
    <row r="130" s="2" customFormat="1">
      <c r="A130" s="39"/>
      <c r="B130" s="40"/>
      <c r="C130" s="41"/>
      <c r="D130" s="218" t="s">
        <v>126</v>
      </c>
      <c r="E130" s="41"/>
      <c r="F130" s="219" t="s">
        <v>200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126</v>
      </c>
      <c r="AU130" s="18" t="s">
        <v>83</v>
      </c>
    </row>
    <row r="131" s="13" customFormat="1">
      <c r="A131" s="13"/>
      <c r="B131" s="223"/>
      <c r="C131" s="224"/>
      <c r="D131" s="225" t="s">
        <v>128</v>
      </c>
      <c r="E131" s="226" t="s">
        <v>19</v>
      </c>
      <c r="F131" s="227" t="s">
        <v>201</v>
      </c>
      <c r="G131" s="224"/>
      <c r="H131" s="228">
        <v>186.59999999999999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128</v>
      </c>
      <c r="AU131" s="234" t="s">
        <v>83</v>
      </c>
      <c r="AV131" s="13" t="s">
        <v>83</v>
      </c>
      <c r="AW131" s="13" t="s">
        <v>35</v>
      </c>
      <c r="AX131" s="13" t="s">
        <v>81</v>
      </c>
      <c r="AY131" s="234" t="s">
        <v>117</v>
      </c>
    </row>
    <row r="132" s="2" customFormat="1" ht="37.8" customHeight="1">
      <c r="A132" s="39"/>
      <c r="B132" s="40"/>
      <c r="C132" s="205" t="s">
        <v>202</v>
      </c>
      <c r="D132" s="205" t="s">
        <v>119</v>
      </c>
      <c r="E132" s="206" t="s">
        <v>203</v>
      </c>
      <c r="F132" s="207" t="s">
        <v>204</v>
      </c>
      <c r="G132" s="208" t="s">
        <v>198</v>
      </c>
      <c r="H132" s="209">
        <v>586.60000000000002</v>
      </c>
      <c r="I132" s="210"/>
      <c r="J132" s="211">
        <f>ROUND(I132*H132,2)</f>
        <v>0</v>
      </c>
      <c r="K132" s="207" t="s">
        <v>123</v>
      </c>
      <c r="L132" s="45"/>
      <c r="M132" s="212" t="s">
        <v>19</v>
      </c>
      <c r="N132" s="213" t="s">
        <v>44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124</v>
      </c>
      <c r="AT132" s="216" t="s">
        <v>119</v>
      </c>
      <c r="AU132" s="216" t="s">
        <v>83</v>
      </c>
      <c r="AY132" s="18" t="s">
        <v>117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124</v>
      </c>
      <c r="BM132" s="216" t="s">
        <v>205</v>
      </c>
    </row>
    <row r="133" s="2" customFormat="1">
      <c r="A133" s="39"/>
      <c r="B133" s="40"/>
      <c r="C133" s="41"/>
      <c r="D133" s="218" t="s">
        <v>126</v>
      </c>
      <c r="E133" s="41"/>
      <c r="F133" s="219" t="s">
        <v>206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126</v>
      </c>
      <c r="AU133" s="18" t="s">
        <v>83</v>
      </c>
    </row>
    <row r="134" s="13" customFormat="1">
      <c r="A134" s="13"/>
      <c r="B134" s="223"/>
      <c r="C134" s="224"/>
      <c r="D134" s="225" t="s">
        <v>128</v>
      </c>
      <c r="E134" s="226" t="s">
        <v>19</v>
      </c>
      <c r="F134" s="227" t="s">
        <v>207</v>
      </c>
      <c r="G134" s="224"/>
      <c r="H134" s="228">
        <v>400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128</v>
      </c>
      <c r="AU134" s="234" t="s">
        <v>83</v>
      </c>
      <c r="AV134" s="13" t="s">
        <v>83</v>
      </c>
      <c r="AW134" s="13" t="s">
        <v>35</v>
      </c>
      <c r="AX134" s="13" t="s">
        <v>73</v>
      </c>
      <c r="AY134" s="234" t="s">
        <v>117</v>
      </c>
    </row>
    <row r="135" s="13" customFormat="1">
      <c r="A135" s="13"/>
      <c r="B135" s="223"/>
      <c r="C135" s="224"/>
      <c r="D135" s="225" t="s">
        <v>128</v>
      </c>
      <c r="E135" s="226" t="s">
        <v>19</v>
      </c>
      <c r="F135" s="227" t="s">
        <v>208</v>
      </c>
      <c r="G135" s="224"/>
      <c r="H135" s="228">
        <v>186.59999999999999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128</v>
      </c>
      <c r="AU135" s="234" t="s">
        <v>83</v>
      </c>
      <c r="AV135" s="13" t="s">
        <v>83</v>
      </c>
      <c r="AW135" s="13" t="s">
        <v>35</v>
      </c>
      <c r="AX135" s="13" t="s">
        <v>73</v>
      </c>
      <c r="AY135" s="234" t="s">
        <v>117</v>
      </c>
    </row>
    <row r="136" s="14" customFormat="1">
      <c r="A136" s="14"/>
      <c r="B136" s="235"/>
      <c r="C136" s="236"/>
      <c r="D136" s="225" t="s">
        <v>128</v>
      </c>
      <c r="E136" s="237" t="s">
        <v>19</v>
      </c>
      <c r="F136" s="238" t="s">
        <v>132</v>
      </c>
      <c r="G136" s="236"/>
      <c r="H136" s="239">
        <v>586.60000000000002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128</v>
      </c>
      <c r="AU136" s="245" t="s">
        <v>83</v>
      </c>
      <c r="AV136" s="14" t="s">
        <v>124</v>
      </c>
      <c r="AW136" s="14" t="s">
        <v>35</v>
      </c>
      <c r="AX136" s="14" t="s">
        <v>81</v>
      </c>
      <c r="AY136" s="245" t="s">
        <v>117</v>
      </c>
    </row>
    <row r="137" s="2" customFormat="1" ht="16.5" customHeight="1">
      <c r="A137" s="39"/>
      <c r="B137" s="40"/>
      <c r="C137" s="246" t="s">
        <v>209</v>
      </c>
      <c r="D137" s="246" t="s">
        <v>210</v>
      </c>
      <c r="E137" s="247" t="s">
        <v>211</v>
      </c>
      <c r="F137" s="248" t="s">
        <v>212</v>
      </c>
      <c r="G137" s="249" t="s">
        <v>213</v>
      </c>
      <c r="H137" s="250">
        <v>17.597999999999999</v>
      </c>
      <c r="I137" s="251"/>
      <c r="J137" s="252">
        <f>ROUND(I137*H137,2)</f>
        <v>0</v>
      </c>
      <c r="K137" s="248" t="s">
        <v>123</v>
      </c>
      <c r="L137" s="253"/>
      <c r="M137" s="254" t="s">
        <v>19</v>
      </c>
      <c r="N137" s="255" t="s">
        <v>44</v>
      </c>
      <c r="O137" s="85"/>
      <c r="P137" s="214">
        <f>O137*H137</f>
        <v>0</v>
      </c>
      <c r="Q137" s="214">
        <v>0.001</v>
      </c>
      <c r="R137" s="214">
        <f>Q137*H137</f>
        <v>0.017597999999999999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169</v>
      </c>
      <c r="AT137" s="216" t="s">
        <v>210</v>
      </c>
      <c r="AU137" s="216" t="s">
        <v>83</v>
      </c>
      <c r="AY137" s="18" t="s">
        <v>117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81</v>
      </c>
      <c r="BK137" s="217">
        <f>ROUND(I137*H137,2)</f>
        <v>0</v>
      </c>
      <c r="BL137" s="18" t="s">
        <v>124</v>
      </c>
      <c r="BM137" s="216" t="s">
        <v>214</v>
      </c>
    </row>
    <row r="138" s="13" customFormat="1">
      <c r="A138" s="13"/>
      <c r="B138" s="223"/>
      <c r="C138" s="224"/>
      <c r="D138" s="225" t="s">
        <v>128</v>
      </c>
      <c r="E138" s="226" t="s">
        <v>19</v>
      </c>
      <c r="F138" s="227" t="s">
        <v>215</v>
      </c>
      <c r="G138" s="224"/>
      <c r="H138" s="228">
        <v>17.597999999999999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128</v>
      </c>
      <c r="AU138" s="234" t="s">
        <v>83</v>
      </c>
      <c r="AV138" s="13" t="s">
        <v>83</v>
      </c>
      <c r="AW138" s="13" t="s">
        <v>35</v>
      </c>
      <c r="AX138" s="13" t="s">
        <v>81</v>
      </c>
      <c r="AY138" s="234" t="s">
        <v>117</v>
      </c>
    </row>
    <row r="139" s="2" customFormat="1" ht="66.75" customHeight="1">
      <c r="A139" s="39"/>
      <c r="B139" s="40"/>
      <c r="C139" s="205" t="s">
        <v>216</v>
      </c>
      <c r="D139" s="205" t="s">
        <v>119</v>
      </c>
      <c r="E139" s="206" t="s">
        <v>217</v>
      </c>
      <c r="F139" s="207" t="s">
        <v>218</v>
      </c>
      <c r="G139" s="208" t="s">
        <v>164</v>
      </c>
      <c r="H139" s="209">
        <v>9.6999999999999993</v>
      </c>
      <c r="I139" s="210"/>
      <c r="J139" s="211">
        <f>ROUND(I139*H139,2)</f>
        <v>0</v>
      </c>
      <c r="K139" s="207" t="s">
        <v>123</v>
      </c>
      <c r="L139" s="45"/>
      <c r="M139" s="212" t="s">
        <v>19</v>
      </c>
      <c r="N139" s="213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124</v>
      </c>
      <c r="AT139" s="216" t="s">
        <v>119</v>
      </c>
      <c r="AU139" s="216" t="s">
        <v>83</v>
      </c>
      <c r="AY139" s="18" t="s">
        <v>117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124</v>
      </c>
      <c r="BM139" s="216" t="s">
        <v>219</v>
      </c>
    </row>
    <row r="140" s="2" customFormat="1">
      <c r="A140" s="39"/>
      <c r="B140" s="40"/>
      <c r="C140" s="41"/>
      <c r="D140" s="218" t="s">
        <v>126</v>
      </c>
      <c r="E140" s="41"/>
      <c r="F140" s="219" t="s">
        <v>220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126</v>
      </c>
      <c r="AU140" s="18" t="s">
        <v>83</v>
      </c>
    </row>
    <row r="141" s="13" customFormat="1">
      <c r="A141" s="13"/>
      <c r="B141" s="223"/>
      <c r="C141" s="224"/>
      <c r="D141" s="225" t="s">
        <v>128</v>
      </c>
      <c r="E141" s="226" t="s">
        <v>19</v>
      </c>
      <c r="F141" s="227" t="s">
        <v>221</v>
      </c>
      <c r="G141" s="224"/>
      <c r="H141" s="228">
        <v>9.6999999999999993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128</v>
      </c>
      <c r="AU141" s="234" t="s">
        <v>83</v>
      </c>
      <c r="AV141" s="13" t="s">
        <v>83</v>
      </c>
      <c r="AW141" s="13" t="s">
        <v>35</v>
      </c>
      <c r="AX141" s="13" t="s">
        <v>81</v>
      </c>
      <c r="AY141" s="234" t="s">
        <v>117</v>
      </c>
    </row>
    <row r="142" s="12" customFormat="1" ht="22.8" customHeight="1">
      <c r="A142" s="12"/>
      <c r="B142" s="189"/>
      <c r="C142" s="190"/>
      <c r="D142" s="191" t="s">
        <v>72</v>
      </c>
      <c r="E142" s="203" t="s">
        <v>124</v>
      </c>
      <c r="F142" s="203" t="s">
        <v>222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SUM(P143:P174)</f>
        <v>0</v>
      </c>
      <c r="Q142" s="197"/>
      <c r="R142" s="198">
        <f>SUM(R143:R174)</f>
        <v>223.265434</v>
      </c>
      <c r="S142" s="197"/>
      <c r="T142" s="199">
        <f>SUM(T143:T174)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81</v>
      </c>
      <c r="AT142" s="201" t="s">
        <v>72</v>
      </c>
      <c r="AU142" s="201" t="s">
        <v>81</v>
      </c>
      <c r="AY142" s="200" t="s">
        <v>117</v>
      </c>
      <c r="BK142" s="202">
        <f>SUM(BK143:BK174)</f>
        <v>0</v>
      </c>
    </row>
    <row r="143" s="2" customFormat="1" ht="37.8" customHeight="1">
      <c r="A143" s="39"/>
      <c r="B143" s="40"/>
      <c r="C143" s="205" t="s">
        <v>223</v>
      </c>
      <c r="D143" s="205" t="s">
        <v>119</v>
      </c>
      <c r="E143" s="206" t="s">
        <v>224</v>
      </c>
      <c r="F143" s="207" t="s">
        <v>225</v>
      </c>
      <c r="G143" s="208" t="s">
        <v>164</v>
      </c>
      <c r="H143" s="209">
        <v>13.619999999999999</v>
      </c>
      <c r="I143" s="210"/>
      <c r="J143" s="211">
        <f>ROUND(I143*H143,2)</f>
        <v>0</v>
      </c>
      <c r="K143" s="207" t="s">
        <v>123</v>
      </c>
      <c r="L143" s="45"/>
      <c r="M143" s="212" t="s">
        <v>19</v>
      </c>
      <c r="N143" s="213" t="s">
        <v>44</v>
      </c>
      <c r="O143" s="85"/>
      <c r="P143" s="214">
        <f>O143*H143</f>
        <v>0</v>
      </c>
      <c r="Q143" s="214">
        <v>1.8899999999999999</v>
      </c>
      <c r="R143" s="214">
        <f>Q143*H143</f>
        <v>25.741799999999998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124</v>
      </c>
      <c r="AT143" s="216" t="s">
        <v>119</v>
      </c>
      <c r="AU143" s="216" t="s">
        <v>83</v>
      </c>
      <c r="AY143" s="18" t="s">
        <v>117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124</v>
      </c>
      <c r="BM143" s="216" t="s">
        <v>226</v>
      </c>
    </row>
    <row r="144" s="2" customFormat="1">
      <c r="A144" s="39"/>
      <c r="B144" s="40"/>
      <c r="C144" s="41"/>
      <c r="D144" s="218" t="s">
        <v>126</v>
      </c>
      <c r="E144" s="41"/>
      <c r="F144" s="219" t="s">
        <v>227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126</v>
      </c>
      <c r="AU144" s="18" t="s">
        <v>83</v>
      </c>
    </row>
    <row r="145" s="13" customFormat="1">
      <c r="A145" s="13"/>
      <c r="B145" s="223"/>
      <c r="C145" s="224"/>
      <c r="D145" s="225" t="s">
        <v>128</v>
      </c>
      <c r="E145" s="226" t="s">
        <v>19</v>
      </c>
      <c r="F145" s="227" t="s">
        <v>228</v>
      </c>
      <c r="G145" s="224"/>
      <c r="H145" s="228">
        <v>13.619999999999999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128</v>
      </c>
      <c r="AU145" s="234" t="s">
        <v>83</v>
      </c>
      <c r="AV145" s="13" t="s">
        <v>83</v>
      </c>
      <c r="AW145" s="13" t="s">
        <v>35</v>
      </c>
      <c r="AX145" s="13" t="s">
        <v>81</v>
      </c>
      <c r="AY145" s="234" t="s">
        <v>117</v>
      </c>
    </row>
    <row r="146" s="2" customFormat="1" ht="37.8" customHeight="1">
      <c r="A146" s="39"/>
      <c r="B146" s="40"/>
      <c r="C146" s="205" t="s">
        <v>229</v>
      </c>
      <c r="D146" s="205" t="s">
        <v>119</v>
      </c>
      <c r="E146" s="206" t="s">
        <v>230</v>
      </c>
      <c r="F146" s="207" t="s">
        <v>231</v>
      </c>
      <c r="G146" s="208" t="s">
        <v>164</v>
      </c>
      <c r="H146" s="209">
        <v>36.32</v>
      </c>
      <c r="I146" s="210"/>
      <c r="J146" s="211">
        <f>ROUND(I146*H146,2)</f>
        <v>0</v>
      </c>
      <c r="K146" s="207" t="s">
        <v>123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1.9967999999999999</v>
      </c>
      <c r="R146" s="214">
        <f>Q146*H146</f>
        <v>72.523775999999998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124</v>
      </c>
      <c r="AT146" s="216" t="s">
        <v>119</v>
      </c>
      <c r="AU146" s="216" t="s">
        <v>83</v>
      </c>
      <c r="AY146" s="18" t="s">
        <v>117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124</v>
      </c>
      <c r="BM146" s="216" t="s">
        <v>232</v>
      </c>
    </row>
    <row r="147" s="2" customFormat="1">
      <c r="A147" s="39"/>
      <c r="B147" s="40"/>
      <c r="C147" s="41"/>
      <c r="D147" s="218" t="s">
        <v>126</v>
      </c>
      <c r="E147" s="41"/>
      <c r="F147" s="219" t="s">
        <v>233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126</v>
      </c>
      <c r="AU147" s="18" t="s">
        <v>83</v>
      </c>
    </row>
    <row r="148" s="13" customFormat="1">
      <c r="A148" s="13"/>
      <c r="B148" s="223"/>
      <c r="C148" s="224"/>
      <c r="D148" s="225" t="s">
        <v>128</v>
      </c>
      <c r="E148" s="226" t="s">
        <v>19</v>
      </c>
      <c r="F148" s="227" t="s">
        <v>234</v>
      </c>
      <c r="G148" s="224"/>
      <c r="H148" s="228">
        <v>24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128</v>
      </c>
      <c r="AU148" s="234" t="s">
        <v>83</v>
      </c>
      <c r="AV148" s="13" t="s">
        <v>83</v>
      </c>
      <c r="AW148" s="13" t="s">
        <v>35</v>
      </c>
      <c r="AX148" s="13" t="s">
        <v>73</v>
      </c>
      <c r="AY148" s="234" t="s">
        <v>117</v>
      </c>
    </row>
    <row r="149" s="13" customFormat="1">
      <c r="A149" s="13"/>
      <c r="B149" s="223"/>
      <c r="C149" s="224"/>
      <c r="D149" s="225" t="s">
        <v>128</v>
      </c>
      <c r="E149" s="226" t="s">
        <v>19</v>
      </c>
      <c r="F149" s="227" t="s">
        <v>235</v>
      </c>
      <c r="G149" s="224"/>
      <c r="H149" s="228">
        <v>12.32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128</v>
      </c>
      <c r="AU149" s="234" t="s">
        <v>83</v>
      </c>
      <c r="AV149" s="13" t="s">
        <v>83</v>
      </c>
      <c r="AW149" s="13" t="s">
        <v>35</v>
      </c>
      <c r="AX149" s="13" t="s">
        <v>73</v>
      </c>
      <c r="AY149" s="234" t="s">
        <v>117</v>
      </c>
    </row>
    <row r="150" s="14" customFormat="1">
      <c r="A150" s="14"/>
      <c r="B150" s="235"/>
      <c r="C150" s="236"/>
      <c r="D150" s="225" t="s">
        <v>128</v>
      </c>
      <c r="E150" s="237" t="s">
        <v>19</v>
      </c>
      <c r="F150" s="238" t="s">
        <v>132</v>
      </c>
      <c r="G150" s="236"/>
      <c r="H150" s="239">
        <v>36.32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128</v>
      </c>
      <c r="AU150" s="245" t="s">
        <v>83</v>
      </c>
      <c r="AV150" s="14" t="s">
        <v>124</v>
      </c>
      <c r="AW150" s="14" t="s">
        <v>35</v>
      </c>
      <c r="AX150" s="14" t="s">
        <v>81</v>
      </c>
      <c r="AY150" s="245" t="s">
        <v>117</v>
      </c>
    </row>
    <row r="151" s="2" customFormat="1" ht="66.75" customHeight="1">
      <c r="A151" s="39"/>
      <c r="B151" s="40"/>
      <c r="C151" s="205" t="s">
        <v>236</v>
      </c>
      <c r="D151" s="205" t="s">
        <v>119</v>
      </c>
      <c r="E151" s="206" t="s">
        <v>237</v>
      </c>
      <c r="F151" s="207" t="s">
        <v>238</v>
      </c>
      <c r="G151" s="208" t="s">
        <v>198</v>
      </c>
      <c r="H151" s="209">
        <v>25</v>
      </c>
      <c r="I151" s="210"/>
      <c r="J151" s="211">
        <f>ROUND(I151*H151,2)</f>
        <v>0</v>
      </c>
      <c r="K151" s="207" t="s">
        <v>123</v>
      </c>
      <c r="L151" s="45"/>
      <c r="M151" s="212" t="s">
        <v>19</v>
      </c>
      <c r="N151" s="213" t="s">
        <v>44</v>
      </c>
      <c r="O151" s="85"/>
      <c r="P151" s="214">
        <f>O151*H151</f>
        <v>0</v>
      </c>
      <c r="Q151" s="214">
        <v>0.026720000000000001</v>
      </c>
      <c r="R151" s="214">
        <f>Q151*H151</f>
        <v>0.66800000000000004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124</v>
      </c>
      <c r="AT151" s="216" t="s">
        <v>119</v>
      </c>
      <c r="AU151" s="216" t="s">
        <v>83</v>
      </c>
      <c r="AY151" s="18" t="s">
        <v>117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81</v>
      </c>
      <c r="BK151" s="217">
        <f>ROUND(I151*H151,2)</f>
        <v>0</v>
      </c>
      <c r="BL151" s="18" t="s">
        <v>124</v>
      </c>
      <c r="BM151" s="216" t="s">
        <v>239</v>
      </c>
    </row>
    <row r="152" s="2" customFormat="1">
      <c r="A152" s="39"/>
      <c r="B152" s="40"/>
      <c r="C152" s="41"/>
      <c r="D152" s="218" t="s">
        <v>126</v>
      </c>
      <c r="E152" s="41"/>
      <c r="F152" s="219" t="s">
        <v>240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126</v>
      </c>
      <c r="AU152" s="18" t="s">
        <v>83</v>
      </c>
    </row>
    <row r="153" s="13" customFormat="1">
      <c r="A153" s="13"/>
      <c r="B153" s="223"/>
      <c r="C153" s="224"/>
      <c r="D153" s="225" t="s">
        <v>128</v>
      </c>
      <c r="E153" s="226" t="s">
        <v>19</v>
      </c>
      <c r="F153" s="227" t="s">
        <v>241</v>
      </c>
      <c r="G153" s="224"/>
      <c r="H153" s="228">
        <v>25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128</v>
      </c>
      <c r="AU153" s="234" t="s">
        <v>83</v>
      </c>
      <c r="AV153" s="13" t="s">
        <v>83</v>
      </c>
      <c r="AW153" s="13" t="s">
        <v>35</v>
      </c>
      <c r="AX153" s="13" t="s">
        <v>81</v>
      </c>
      <c r="AY153" s="234" t="s">
        <v>117</v>
      </c>
    </row>
    <row r="154" s="2" customFormat="1" ht="21.75" customHeight="1">
      <c r="A154" s="39"/>
      <c r="B154" s="40"/>
      <c r="C154" s="205" t="s">
        <v>242</v>
      </c>
      <c r="D154" s="205" t="s">
        <v>119</v>
      </c>
      <c r="E154" s="206" t="s">
        <v>243</v>
      </c>
      <c r="F154" s="207" t="s">
        <v>244</v>
      </c>
      <c r="G154" s="208" t="s">
        <v>198</v>
      </c>
      <c r="H154" s="209">
        <v>357.64999999999998</v>
      </c>
      <c r="I154" s="210"/>
      <c r="J154" s="211">
        <f>ROUND(I154*H154,2)</f>
        <v>0</v>
      </c>
      <c r="K154" s="207" t="s">
        <v>123</v>
      </c>
      <c r="L154" s="45"/>
      <c r="M154" s="212" t="s">
        <v>19</v>
      </c>
      <c r="N154" s="213" t="s">
        <v>44</v>
      </c>
      <c r="O154" s="85"/>
      <c r="P154" s="214">
        <f>O154*H154</f>
        <v>0</v>
      </c>
      <c r="Q154" s="214">
        <v>0.21251999999999999</v>
      </c>
      <c r="R154" s="214">
        <f>Q154*H154</f>
        <v>76.007777999999988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124</v>
      </c>
      <c r="AT154" s="216" t="s">
        <v>119</v>
      </c>
      <c r="AU154" s="216" t="s">
        <v>83</v>
      </c>
      <c r="AY154" s="18" t="s">
        <v>117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124</v>
      </c>
      <c r="BM154" s="216" t="s">
        <v>245</v>
      </c>
    </row>
    <row r="155" s="2" customFormat="1">
      <c r="A155" s="39"/>
      <c r="B155" s="40"/>
      <c r="C155" s="41"/>
      <c r="D155" s="218" t="s">
        <v>126</v>
      </c>
      <c r="E155" s="41"/>
      <c r="F155" s="219" t="s">
        <v>246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126</v>
      </c>
      <c r="AU155" s="18" t="s">
        <v>83</v>
      </c>
    </row>
    <row r="156" s="13" customFormat="1">
      <c r="A156" s="13"/>
      <c r="B156" s="223"/>
      <c r="C156" s="224"/>
      <c r="D156" s="225" t="s">
        <v>128</v>
      </c>
      <c r="E156" s="226" t="s">
        <v>19</v>
      </c>
      <c r="F156" s="227" t="s">
        <v>247</v>
      </c>
      <c r="G156" s="224"/>
      <c r="H156" s="228">
        <v>357.64999999999998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128</v>
      </c>
      <c r="AU156" s="234" t="s">
        <v>83</v>
      </c>
      <c r="AV156" s="13" t="s">
        <v>83</v>
      </c>
      <c r="AW156" s="13" t="s">
        <v>35</v>
      </c>
      <c r="AX156" s="13" t="s">
        <v>81</v>
      </c>
      <c r="AY156" s="234" t="s">
        <v>117</v>
      </c>
    </row>
    <row r="157" s="2" customFormat="1" ht="55.5" customHeight="1">
      <c r="A157" s="39"/>
      <c r="B157" s="40"/>
      <c r="C157" s="205" t="s">
        <v>248</v>
      </c>
      <c r="D157" s="205" t="s">
        <v>119</v>
      </c>
      <c r="E157" s="206" t="s">
        <v>249</v>
      </c>
      <c r="F157" s="207" t="s">
        <v>250</v>
      </c>
      <c r="G157" s="208" t="s">
        <v>198</v>
      </c>
      <c r="H157" s="209">
        <v>311</v>
      </c>
      <c r="I157" s="210"/>
      <c r="J157" s="211">
        <f>ROUND(I157*H157,2)</f>
        <v>0</v>
      </c>
      <c r="K157" s="207" t="s">
        <v>123</v>
      </c>
      <c r="L157" s="45"/>
      <c r="M157" s="212" t="s">
        <v>19</v>
      </c>
      <c r="N157" s="213" t="s">
        <v>44</v>
      </c>
      <c r="O157" s="85"/>
      <c r="P157" s="214">
        <f>O157*H157</f>
        <v>0</v>
      </c>
      <c r="Q157" s="214">
        <v>0.016029999999999999</v>
      </c>
      <c r="R157" s="214">
        <f>Q157*H157</f>
        <v>4.9853299999999994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124</v>
      </c>
      <c r="AT157" s="216" t="s">
        <v>119</v>
      </c>
      <c r="AU157" s="216" t="s">
        <v>83</v>
      </c>
      <c r="AY157" s="18" t="s">
        <v>117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124</v>
      </c>
      <c r="BM157" s="216" t="s">
        <v>251</v>
      </c>
    </row>
    <row r="158" s="2" customFormat="1">
      <c r="A158" s="39"/>
      <c r="B158" s="40"/>
      <c r="C158" s="41"/>
      <c r="D158" s="218" t="s">
        <v>126</v>
      </c>
      <c r="E158" s="41"/>
      <c r="F158" s="219" t="s">
        <v>252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126</v>
      </c>
      <c r="AU158" s="18" t="s">
        <v>83</v>
      </c>
    </row>
    <row r="159" s="13" customFormat="1">
      <c r="A159" s="13"/>
      <c r="B159" s="223"/>
      <c r="C159" s="224"/>
      <c r="D159" s="225" t="s">
        <v>128</v>
      </c>
      <c r="E159" s="226" t="s">
        <v>19</v>
      </c>
      <c r="F159" s="227" t="s">
        <v>253</v>
      </c>
      <c r="G159" s="224"/>
      <c r="H159" s="228">
        <v>311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128</v>
      </c>
      <c r="AU159" s="234" t="s">
        <v>83</v>
      </c>
      <c r="AV159" s="13" t="s">
        <v>83</v>
      </c>
      <c r="AW159" s="13" t="s">
        <v>35</v>
      </c>
      <c r="AX159" s="13" t="s">
        <v>81</v>
      </c>
      <c r="AY159" s="234" t="s">
        <v>117</v>
      </c>
    </row>
    <row r="160" s="2" customFormat="1" ht="16.5" customHeight="1">
      <c r="A160" s="39"/>
      <c r="B160" s="40"/>
      <c r="C160" s="246" t="s">
        <v>7</v>
      </c>
      <c r="D160" s="246" t="s">
        <v>210</v>
      </c>
      <c r="E160" s="247" t="s">
        <v>254</v>
      </c>
      <c r="F160" s="248" t="s">
        <v>255</v>
      </c>
      <c r="G160" s="249" t="s">
        <v>198</v>
      </c>
      <c r="H160" s="250">
        <v>325</v>
      </c>
      <c r="I160" s="251"/>
      <c r="J160" s="252">
        <f>ROUND(I160*H160,2)</f>
        <v>0</v>
      </c>
      <c r="K160" s="248" t="s">
        <v>123</v>
      </c>
      <c r="L160" s="253"/>
      <c r="M160" s="254" t="s">
        <v>19</v>
      </c>
      <c r="N160" s="255" t="s">
        <v>44</v>
      </c>
      <c r="O160" s="85"/>
      <c r="P160" s="214">
        <f>O160*H160</f>
        <v>0</v>
      </c>
      <c r="Q160" s="214">
        <v>0.13200000000000001</v>
      </c>
      <c r="R160" s="214">
        <f>Q160*H160</f>
        <v>42.899999999999999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169</v>
      </c>
      <c r="AT160" s="216" t="s">
        <v>210</v>
      </c>
      <c r="AU160" s="216" t="s">
        <v>83</v>
      </c>
      <c r="AY160" s="18" t="s">
        <v>117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124</v>
      </c>
      <c r="BM160" s="216" t="s">
        <v>256</v>
      </c>
    </row>
    <row r="161" s="13" customFormat="1">
      <c r="A161" s="13"/>
      <c r="B161" s="223"/>
      <c r="C161" s="224"/>
      <c r="D161" s="225" t="s">
        <v>128</v>
      </c>
      <c r="E161" s="226" t="s">
        <v>19</v>
      </c>
      <c r="F161" s="227" t="s">
        <v>257</v>
      </c>
      <c r="G161" s="224"/>
      <c r="H161" s="228">
        <v>320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128</v>
      </c>
      <c r="AU161" s="234" t="s">
        <v>83</v>
      </c>
      <c r="AV161" s="13" t="s">
        <v>83</v>
      </c>
      <c r="AW161" s="13" t="s">
        <v>35</v>
      </c>
      <c r="AX161" s="13" t="s">
        <v>73</v>
      </c>
      <c r="AY161" s="234" t="s">
        <v>117</v>
      </c>
    </row>
    <row r="162" s="13" customFormat="1">
      <c r="A162" s="13"/>
      <c r="B162" s="223"/>
      <c r="C162" s="224"/>
      <c r="D162" s="225" t="s">
        <v>128</v>
      </c>
      <c r="E162" s="226" t="s">
        <v>19</v>
      </c>
      <c r="F162" s="227" t="s">
        <v>258</v>
      </c>
      <c r="G162" s="224"/>
      <c r="H162" s="228">
        <v>5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128</v>
      </c>
      <c r="AU162" s="234" t="s">
        <v>83</v>
      </c>
      <c r="AV162" s="13" t="s">
        <v>83</v>
      </c>
      <c r="AW162" s="13" t="s">
        <v>35</v>
      </c>
      <c r="AX162" s="13" t="s">
        <v>73</v>
      </c>
      <c r="AY162" s="234" t="s">
        <v>117</v>
      </c>
    </row>
    <row r="163" s="14" customFormat="1">
      <c r="A163" s="14"/>
      <c r="B163" s="235"/>
      <c r="C163" s="236"/>
      <c r="D163" s="225" t="s">
        <v>128</v>
      </c>
      <c r="E163" s="237" t="s">
        <v>19</v>
      </c>
      <c r="F163" s="238" t="s">
        <v>132</v>
      </c>
      <c r="G163" s="236"/>
      <c r="H163" s="239">
        <v>325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128</v>
      </c>
      <c r="AU163" s="245" t="s">
        <v>83</v>
      </c>
      <c r="AV163" s="14" t="s">
        <v>124</v>
      </c>
      <c r="AW163" s="14" t="s">
        <v>35</v>
      </c>
      <c r="AX163" s="14" t="s">
        <v>81</v>
      </c>
      <c r="AY163" s="245" t="s">
        <v>117</v>
      </c>
    </row>
    <row r="164" s="2" customFormat="1" ht="37.8" customHeight="1">
      <c r="A164" s="39"/>
      <c r="B164" s="40"/>
      <c r="C164" s="205" t="s">
        <v>259</v>
      </c>
      <c r="D164" s="205" t="s">
        <v>119</v>
      </c>
      <c r="E164" s="206" t="s">
        <v>260</v>
      </c>
      <c r="F164" s="207" t="s">
        <v>261</v>
      </c>
      <c r="G164" s="208" t="s">
        <v>262</v>
      </c>
      <c r="H164" s="209">
        <v>103.862</v>
      </c>
      <c r="I164" s="210"/>
      <c r="J164" s="211">
        <f>ROUND(I164*H164,2)</f>
        <v>0</v>
      </c>
      <c r="K164" s="207" t="s">
        <v>123</v>
      </c>
      <c r="L164" s="45"/>
      <c r="M164" s="212" t="s">
        <v>19</v>
      </c>
      <c r="N164" s="213" t="s">
        <v>44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124</v>
      </c>
      <c r="AT164" s="216" t="s">
        <v>119</v>
      </c>
      <c r="AU164" s="216" t="s">
        <v>83</v>
      </c>
      <c r="AY164" s="18" t="s">
        <v>117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81</v>
      </c>
      <c r="BK164" s="217">
        <f>ROUND(I164*H164,2)</f>
        <v>0</v>
      </c>
      <c r="BL164" s="18" t="s">
        <v>124</v>
      </c>
      <c r="BM164" s="216" t="s">
        <v>263</v>
      </c>
    </row>
    <row r="165" s="2" customFormat="1">
      <c r="A165" s="39"/>
      <c r="B165" s="40"/>
      <c r="C165" s="41"/>
      <c r="D165" s="218" t="s">
        <v>126</v>
      </c>
      <c r="E165" s="41"/>
      <c r="F165" s="219" t="s">
        <v>264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126</v>
      </c>
      <c r="AU165" s="18" t="s">
        <v>83</v>
      </c>
    </row>
    <row r="166" s="13" customFormat="1">
      <c r="A166" s="13"/>
      <c r="B166" s="223"/>
      <c r="C166" s="224"/>
      <c r="D166" s="225" t="s">
        <v>128</v>
      </c>
      <c r="E166" s="226" t="s">
        <v>19</v>
      </c>
      <c r="F166" s="227" t="s">
        <v>265</v>
      </c>
      <c r="G166" s="224"/>
      <c r="H166" s="228">
        <v>44.850000000000001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128</v>
      </c>
      <c r="AU166" s="234" t="s">
        <v>83</v>
      </c>
      <c r="AV166" s="13" t="s">
        <v>83</v>
      </c>
      <c r="AW166" s="13" t="s">
        <v>35</v>
      </c>
      <c r="AX166" s="13" t="s">
        <v>73</v>
      </c>
      <c r="AY166" s="234" t="s">
        <v>117</v>
      </c>
    </row>
    <row r="167" s="13" customFormat="1">
      <c r="A167" s="13"/>
      <c r="B167" s="223"/>
      <c r="C167" s="224"/>
      <c r="D167" s="225" t="s">
        <v>128</v>
      </c>
      <c r="E167" s="226" t="s">
        <v>19</v>
      </c>
      <c r="F167" s="227" t="s">
        <v>266</v>
      </c>
      <c r="G167" s="224"/>
      <c r="H167" s="228">
        <v>59.012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128</v>
      </c>
      <c r="AU167" s="234" t="s">
        <v>83</v>
      </c>
      <c r="AV167" s="13" t="s">
        <v>83</v>
      </c>
      <c r="AW167" s="13" t="s">
        <v>35</v>
      </c>
      <c r="AX167" s="13" t="s">
        <v>73</v>
      </c>
      <c r="AY167" s="234" t="s">
        <v>117</v>
      </c>
    </row>
    <row r="168" s="14" customFormat="1">
      <c r="A168" s="14"/>
      <c r="B168" s="235"/>
      <c r="C168" s="236"/>
      <c r="D168" s="225" t="s">
        <v>128</v>
      </c>
      <c r="E168" s="237" t="s">
        <v>19</v>
      </c>
      <c r="F168" s="238" t="s">
        <v>132</v>
      </c>
      <c r="G168" s="236"/>
      <c r="H168" s="239">
        <v>103.862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128</v>
      </c>
      <c r="AU168" s="245" t="s">
        <v>83</v>
      </c>
      <c r="AV168" s="14" t="s">
        <v>124</v>
      </c>
      <c r="AW168" s="14" t="s">
        <v>35</v>
      </c>
      <c r="AX168" s="14" t="s">
        <v>81</v>
      </c>
      <c r="AY168" s="245" t="s">
        <v>117</v>
      </c>
    </row>
    <row r="169" s="2" customFormat="1" ht="62.7" customHeight="1">
      <c r="A169" s="39"/>
      <c r="B169" s="40"/>
      <c r="C169" s="205" t="s">
        <v>267</v>
      </c>
      <c r="D169" s="205" t="s">
        <v>119</v>
      </c>
      <c r="E169" s="206" t="s">
        <v>268</v>
      </c>
      <c r="F169" s="207" t="s">
        <v>269</v>
      </c>
      <c r="G169" s="208" t="s">
        <v>262</v>
      </c>
      <c r="H169" s="209">
        <v>103.862</v>
      </c>
      <c r="I169" s="210"/>
      <c r="J169" s="211">
        <f>ROUND(I169*H169,2)</f>
        <v>0</v>
      </c>
      <c r="K169" s="207" t="s">
        <v>123</v>
      </c>
      <c r="L169" s="45"/>
      <c r="M169" s="212" t="s">
        <v>19</v>
      </c>
      <c r="N169" s="213" t="s">
        <v>44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124</v>
      </c>
      <c r="AT169" s="216" t="s">
        <v>119</v>
      </c>
      <c r="AU169" s="216" t="s">
        <v>83</v>
      </c>
      <c r="AY169" s="18" t="s">
        <v>117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81</v>
      </c>
      <c r="BK169" s="217">
        <f>ROUND(I169*H169,2)</f>
        <v>0</v>
      </c>
      <c r="BL169" s="18" t="s">
        <v>124</v>
      </c>
      <c r="BM169" s="216" t="s">
        <v>270</v>
      </c>
    </row>
    <row r="170" s="2" customFormat="1">
      <c r="A170" s="39"/>
      <c r="B170" s="40"/>
      <c r="C170" s="41"/>
      <c r="D170" s="218" t="s">
        <v>126</v>
      </c>
      <c r="E170" s="41"/>
      <c r="F170" s="219" t="s">
        <v>271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126</v>
      </c>
      <c r="AU170" s="18" t="s">
        <v>83</v>
      </c>
    </row>
    <row r="171" s="13" customFormat="1">
      <c r="A171" s="13"/>
      <c r="B171" s="223"/>
      <c r="C171" s="224"/>
      <c r="D171" s="225" t="s">
        <v>128</v>
      </c>
      <c r="E171" s="226" t="s">
        <v>19</v>
      </c>
      <c r="F171" s="227" t="s">
        <v>272</v>
      </c>
      <c r="G171" s="224"/>
      <c r="H171" s="228">
        <v>103.862</v>
      </c>
      <c r="I171" s="229"/>
      <c r="J171" s="224"/>
      <c r="K171" s="224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128</v>
      </c>
      <c r="AU171" s="234" t="s">
        <v>83</v>
      </c>
      <c r="AV171" s="13" t="s">
        <v>83</v>
      </c>
      <c r="AW171" s="13" t="s">
        <v>35</v>
      </c>
      <c r="AX171" s="13" t="s">
        <v>81</v>
      </c>
      <c r="AY171" s="234" t="s">
        <v>117</v>
      </c>
    </row>
    <row r="172" s="2" customFormat="1" ht="37.8" customHeight="1">
      <c r="A172" s="39"/>
      <c r="B172" s="40"/>
      <c r="C172" s="205" t="s">
        <v>273</v>
      </c>
      <c r="D172" s="205" t="s">
        <v>119</v>
      </c>
      <c r="E172" s="206" t="s">
        <v>274</v>
      </c>
      <c r="F172" s="207" t="s">
        <v>275</v>
      </c>
      <c r="G172" s="208" t="s">
        <v>198</v>
      </c>
      <c r="H172" s="209">
        <v>19.5</v>
      </c>
      <c r="I172" s="210"/>
      <c r="J172" s="211">
        <f>ROUND(I172*H172,2)</f>
        <v>0</v>
      </c>
      <c r="K172" s="207" t="s">
        <v>123</v>
      </c>
      <c r="L172" s="45"/>
      <c r="M172" s="212" t="s">
        <v>19</v>
      </c>
      <c r="N172" s="213" t="s">
        <v>44</v>
      </c>
      <c r="O172" s="85"/>
      <c r="P172" s="214">
        <f>O172*H172</f>
        <v>0</v>
      </c>
      <c r="Q172" s="214">
        <v>0.022499999999999999</v>
      </c>
      <c r="R172" s="214">
        <f>Q172*H172</f>
        <v>0.43874999999999997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124</v>
      </c>
      <c r="AT172" s="216" t="s">
        <v>119</v>
      </c>
      <c r="AU172" s="216" t="s">
        <v>83</v>
      </c>
      <c r="AY172" s="18" t="s">
        <v>117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81</v>
      </c>
      <c r="BK172" s="217">
        <f>ROUND(I172*H172,2)</f>
        <v>0</v>
      </c>
      <c r="BL172" s="18" t="s">
        <v>124</v>
      </c>
      <c r="BM172" s="216" t="s">
        <v>276</v>
      </c>
    </row>
    <row r="173" s="2" customFormat="1">
      <c r="A173" s="39"/>
      <c r="B173" s="40"/>
      <c r="C173" s="41"/>
      <c r="D173" s="218" t="s">
        <v>126</v>
      </c>
      <c r="E173" s="41"/>
      <c r="F173" s="219" t="s">
        <v>277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126</v>
      </c>
      <c r="AU173" s="18" t="s">
        <v>83</v>
      </c>
    </row>
    <row r="174" s="13" customFormat="1">
      <c r="A174" s="13"/>
      <c r="B174" s="223"/>
      <c r="C174" s="224"/>
      <c r="D174" s="225" t="s">
        <v>128</v>
      </c>
      <c r="E174" s="226" t="s">
        <v>19</v>
      </c>
      <c r="F174" s="227" t="s">
        <v>278</v>
      </c>
      <c r="G174" s="224"/>
      <c r="H174" s="228">
        <v>19.5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128</v>
      </c>
      <c r="AU174" s="234" t="s">
        <v>83</v>
      </c>
      <c r="AV174" s="13" t="s">
        <v>83</v>
      </c>
      <c r="AW174" s="13" t="s">
        <v>35</v>
      </c>
      <c r="AX174" s="13" t="s">
        <v>81</v>
      </c>
      <c r="AY174" s="234" t="s">
        <v>117</v>
      </c>
    </row>
    <row r="175" s="12" customFormat="1" ht="22.8" customHeight="1">
      <c r="A175" s="12"/>
      <c r="B175" s="189"/>
      <c r="C175" s="190"/>
      <c r="D175" s="191" t="s">
        <v>72</v>
      </c>
      <c r="E175" s="203" t="s">
        <v>176</v>
      </c>
      <c r="F175" s="203" t="s">
        <v>279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SUM(P176:P177)</f>
        <v>0</v>
      </c>
      <c r="Q175" s="197"/>
      <c r="R175" s="198">
        <f>SUM(R176:R177)</f>
        <v>0</v>
      </c>
      <c r="S175" s="197"/>
      <c r="T175" s="199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81</v>
      </c>
      <c r="AT175" s="201" t="s">
        <v>72</v>
      </c>
      <c r="AU175" s="201" t="s">
        <v>81</v>
      </c>
      <c r="AY175" s="200" t="s">
        <v>117</v>
      </c>
      <c r="BK175" s="202">
        <f>SUM(BK176:BK177)</f>
        <v>0</v>
      </c>
    </row>
    <row r="176" s="2" customFormat="1" ht="78" customHeight="1">
      <c r="A176" s="39"/>
      <c r="B176" s="40"/>
      <c r="C176" s="205" t="s">
        <v>280</v>
      </c>
      <c r="D176" s="205" t="s">
        <v>119</v>
      </c>
      <c r="E176" s="206" t="s">
        <v>281</v>
      </c>
      <c r="F176" s="207" t="s">
        <v>282</v>
      </c>
      <c r="G176" s="208" t="s">
        <v>198</v>
      </c>
      <c r="H176" s="209">
        <v>19.5</v>
      </c>
      <c r="I176" s="210"/>
      <c r="J176" s="211">
        <f>ROUND(I176*H176,2)</f>
        <v>0</v>
      </c>
      <c r="K176" s="207" t="s">
        <v>123</v>
      </c>
      <c r="L176" s="45"/>
      <c r="M176" s="212" t="s">
        <v>19</v>
      </c>
      <c r="N176" s="213" t="s">
        <v>44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124</v>
      </c>
      <c r="AT176" s="216" t="s">
        <v>119</v>
      </c>
      <c r="AU176" s="216" t="s">
        <v>83</v>
      </c>
      <c r="AY176" s="18" t="s">
        <v>117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81</v>
      </c>
      <c r="BK176" s="217">
        <f>ROUND(I176*H176,2)</f>
        <v>0</v>
      </c>
      <c r="BL176" s="18" t="s">
        <v>124</v>
      </c>
      <c r="BM176" s="216" t="s">
        <v>283</v>
      </c>
    </row>
    <row r="177" s="2" customFormat="1">
      <c r="A177" s="39"/>
      <c r="B177" s="40"/>
      <c r="C177" s="41"/>
      <c r="D177" s="218" t="s">
        <v>126</v>
      </c>
      <c r="E177" s="41"/>
      <c r="F177" s="219" t="s">
        <v>284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126</v>
      </c>
      <c r="AU177" s="18" t="s">
        <v>83</v>
      </c>
    </row>
    <row r="178" s="12" customFormat="1" ht="22.8" customHeight="1">
      <c r="A178" s="12"/>
      <c r="B178" s="189"/>
      <c r="C178" s="190"/>
      <c r="D178" s="191" t="s">
        <v>72</v>
      </c>
      <c r="E178" s="203" t="s">
        <v>285</v>
      </c>
      <c r="F178" s="203" t="s">
        <v>286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f>SUM(P179:P180)</f>
        <v>0</v>
      </c>
      <c r="Q178" s="197"/>
      <c r="R178" s="198">
        <f>SUM(R179:R180)</f>
        <v>0</v>
      </c>
      <c r="S178" s="197"/>
      <c r="T178" s="199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81</v>
      </c>
      <c r="AT178" s="201" t="s">
        <v>72</v>
      </c>
      <c r="AU178" s="201" t="s">
        <v>81</v>
      </c>
      <c r="AY178" s="200" t="s">
        <v>117</v>
      </c>
      <c r="BK178" s="202">
        <f>SUM(BK179:BK180)</f>
        <v>0</v>
      </c>
    </row>
    <row r="179" s="2" customFormat="1" ht="33" customHeight="1">
      <c r="A179" s="39"/>
      <c r="B179" s="40"/>
      <c r="C179" s="205" t="s">
        <v>287</v>
      </c>
      <c r="D179" s="205" t="s">
        <v>119</v>
      </c>
      <c r="E179" s="206" t="s">
        <v>288</v>
      </c>
      <c r="F179" s="207" t="s">
        <v>289</v>
      </c>
      <c r="G179" s="208" t="s">
        <v>262</v>
      </c>
      <c r="H179" s="209">
        <v>119.90000000000001</v>
      </c>
      <c r="I179" s="210"/>
      <c r="J179" s="211">
        <f>ROUND(I179*H179,2)</f>
        <v>0</v>
      </c>
      <c r="K179" s="207" t="s">
        <v>123</v>
      </c>
      <c r="L179" s="45"/>
      <c r="M179" s="212" t="s">
        <v>19</v>
      </c>
      <c r="N179" s="213" t="s">
        <v>44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124</v>
      </c>
      <c r="AT179" s="216" t="s">
        <v>119</v>
      </c>
      <c r="AU179" s="216" t="s">
        <v>83</v>
      </c>
      <c r="AY179" s="18" t="s">
        <v>117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81</v>
      </c>
      <c r="BK179" s="217">
        <f>ROUND(I179*H179,2)</f>
        <v>0</v>
      </c>
      <c r="BL179" s="18" t="s">
        <v>124</v>
      </c>
      <c r="BM179" s="216" t="s">
        <v>290</v>
      </c>
    </row>
    <row r="180" s="2" customFormat="1">
      <c r="A180" s="39"/>
      <c r="B180" s="40"/>
      <c r="C180" s="41"/>
      <c r="D180" s="218" t="s">
        <v>126</v>
      </c>
      <c r="E180" s="41"/>
      <c r="F180" s="219" t="s">
        <v>291</v>
      </c>
      <c r="G180" s="41"/>
      <c r="H180" s="41"/>
      <c r="I180" s="220"/>
      <c r="J180" s="41"/>
      <c r="K180" s="41"/>
      <c r="L180" s="45"/>
      <c r="M180" s="256"/>
      <c r="N180" s="257"/>
      <c r="O180" s="258"/>
      <c r="P180" s="258"/>
      <c r="Q180" s="258"/>
      <c r="R180" s="258"/>
      <c r="S180" s="258"/>
      <c r="T180" s="25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126</v>
      </c>
      <c r="AU180" s="18" t="s">
        <v>83</v>
      </c>
    </row>
    <row r="181" s="2" customFormat="1" ht="6.96" customHeight="1">
      <c r="A181" s="39"/>
      <c r="B181" s="60"/>
      <c r="C181" s="61"/>
      <c r="D181" s="61"/>
      <c r="E181" s="61"/>
      <c r="F181" s="61"/>
      <c r="G181" s="61"/>
      <c r="H181" s="61"/>
      <c r="I181" s="61"/>
      <c r="J181" s="61"/>
      <c r="K181" s="61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ldk/QcNvldua1i0jgP0XS3Y28kWUlk1r0p6lHZd0rWH9gv9jpEMIcQw4KpsxsQQbDdSoZqzIoiZCwG+IQS61mg==" hashValue="Pd08YGWoeQWOdBaNuBWc4W9CtGnY34/SkbJbAsvuWgO4oZM9XIDuO8m66SrkhsappTfuXFdtz6xia3tCAeGylA==" algorithmName="SHA-512" password="CC35"/>
  <autoFilter ref="C83:K18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1/111103223"/>
    <hyperlink ref="F94" r:id="rId2" display="https://podminky.urs.cz/item/CS_URS_2024_01/111103213"/>
    <hyperlink ref="F99" r:id="rId3" display="https://podminky.urs.cz/item/CS_URS_2024_01/115001103"/>
    <hyperlink ref="F101" r:id="rId4" display="https://podminky.urs.cz/item/CS_URS_2024_01/185803105"/>
    <hyperlink ref="F104" r:id="rId5" display="https://podminky.urs.cz/item/CS_URS_2024_01/112251105"/>
    <hyperlink ref="F106" r:id="rId6" display="https://podminky.urs.cz/item/CS_URS_2024_01/162201520"/>
    <hyperlink ref="F109" r:id="rId7" display="https://podminky.urs.cz/item/CS_URS_2024_01/124153100"/>
    <hyperlink ref="F114" r:id="rId8" display="https://podminky.urs.cz/item/CS_URS_2024_01/162751117"/>
    <hyperlink ref="F119" r:id="rId9" display="https://podminky.urs.cz/item/CS_URS_2024_01/162751119"/>
    <hyperlink ref="F122" r:id="rId10" display="https://podminky.urs.cz/item/CS_URS_2024_01/171201221"/>
    <hyperlink ref="F127" r:id="rId11" display="https://podminky.urs.cz/item/CS_URS_2024_01/132112221"/>
    <hyperlink ref="F130" r:id="rId12" display="https://podminky.urs.cz/item/CS_URS_2024_01/182211121"/>
    <hyperlink ref="F133" r:id="rId13" display="https://podminky.urs.cz/item/CS_URS_2024_01/181451121"/>
    <hyperlink ref="F140" r:id="rId14" display="https://podminky.urs.cz/item/CS_URS_2024_01/129153101"/>
    <hyperlink ref="F144" r:id="rId15" display="https://podminky.urs.cz/item/CS_URS_2024_01/457531112"/>
    <hyperlink ref="F147" r:id="rId16" display="https://podminky.urs.cz/item/CS_URS_2024_01/463212111"/>
    <hyperlink ref="F152" r:id="rId17" display="https://podminky.urs.cz/item/CS_URS_2024_01/465921111"/>
    <hyperlink ref="F155" r:id="rId18" display="https://podminky.urs.cz/item/CS_URS_2024_01/451571111"/>
    <hyperlink ref="F158" r:id="rId19" display="https://podminky.urs.cz/item/CS_URS_2024_01/465921112"/>
    <hyperlink ref="F165" r:id="rId20" display="https://podminky.urs.cz/item/CS_URS_2024_01/998229112"/>
    <hyperlink ref="F170" r:id="rId21" display="https://podminky.urs.cz/item/CS_URS_2024_01/998229121"/>
    <hyperlink ref="F173" r:id="rId22" display="https://podminky.urs.cz/item/CS_URS_2024_01/636195111"/>
    <hyperlink ref="F177" r:id="rId23" display="https://podminky.urs.cz/item/CS_URS_2024_01/938901101"/>
    <hyperlink ref="F180" r:id="rId24" display="https://podminky.urs.cz/item/CS_URS_2024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Starohorský potok, Hluk - řkm 0,000 - 1,150, oprava koryta a stupňů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ROUND((SUM(BE83:BE156)),  2)</f>
        <v>0</v>
      </c>
      <c r="G33" s="39"/>
      <c r="H33" s="39"/>
      <c r="I33" s="149">
        <v>0.20999999999999999</v>
      </c>
      <c r="J33" s="148">
        <f>ROUND(((SUM(BE83:BE156))*I33),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ROUND((SUM(BF83:BF156)),  2)</f>
        <v>0</v>
      </c>
      <c r="G34" s="39"/>
      <c r="H34" s="39"/>
      <c r="I34" s="149">
        <v>0.12</v>
      </c>
      <c r="J34" s="148">
        <f>ROUND(((SUM(BF83:BF156))*I34),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ROUND((SUM(BG83:BG156)),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ROUND((SUM(BH83:BH156)),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ROUND((SUM(BI83:BI156)),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Starohorský potok, Hluk - řkm 0,000 - 1,150, oprava koryta a stupňů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SO-02 - Extravilánová část toku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Hluk</v>
      </c>
      <c r="G52" s="41"/>
      <c r="H52" s="41"/>
      <c r="I52" s="33" t="s">
        <v>23</v>
      </c>
      <c r="J52" s="73" t="str">
        <f>IF(J12="","",J12)</f>
        <v>22. 9. 2021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32</v>
      </c>
      <c r="J54" s="37" t="str">
        <f>E21</f>
        <v>AGROPROJEKT PSO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PSO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J150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101</v>
      </c>
      <c r="E63" s="175"/>
      <c r="F63" s="175"/>
      <c r="G63" s="175"/>
      <c r="H63" s="175"/>
      <c r="I63" s="175"/>
      <c r="J63" s="176">
        <f>J154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61" t="str">
        <f>E7</f>
        <v>Starohorský potok, Hluk - řkm 0,000 - 1,150, oprava koryta a stupňů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SO-02 - Extravilánová část toku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Hluk</v>
      </c>
      <c r="G77" s="41"/>
      <c r="H77" s="41"/>
      <c r="I77" s="33" t="s">
        <v>23</v>
      </c>
      <c r="J77" s="73" t="str">
        <f>IF(J12="","",J12)</f>
        <v>22. 9. 2021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Povodí Moravy, s.p.</v>
      </c>
      <c r="G79" s="41"/>
      <c r="H79" s="41"/>
      <c r="I79" s="33" t="s">
        <v>32</v>
      </c>
      <c r="J79" s="37" t="str">
        <f>E21</f>
        <v>AGROPROJEKT PSO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36</v>
      </c>
      <c r="J80" s="37" t="str">
        <f>E24</f>
        <v>AGROPROJEKT PSO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103</v>
      </c>
      <c r="D82" s="181" t="s">
        <v>58</v>
      </c>
      <c r="E82" s="181" t="s">
        <v>54</v>
      </c>
      <c r="F82" s="181" t="s">
        <v>55</v>
      </c>
      <c r="G82" s="181" t="s">
        <v>104</v>
      </c>
      <c r="H82" s="181" t="s">
        <v>105</v>
      </c>
      <c r="I82" s="181" t="s">
        <v>106</v>
      </c>
      <c r="J82" s="181" t="s">
        <v>95</v>
      </c>
      <c r="K82" s="182" t="s">
        <v>107</v>
      </c>
      <c r="L82" s="183"/>
      <c r="M82" s="93" t="s">
        <v>19</v>
      </c>
      <c r="N82" s="94" t="s">
        <v>43</v>
      </c>
      <c r="O82" s="94" t="s">
        <v>108</v>
      </c>
      <c r="P82" s="94" t="s">
        <v>109</v>
      </c>
      <c r="Q82" s="94" t="s">
        <v>110</v>
      </c>
      <c r="R82" s="94" t="s">
        <v>111</v>
      </c>
      <c r="S82" s="94" t="s">
        <v>112</v>
      </c>
      <c r="T82" s="95" t="s">
        <v>113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114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681.9339293999999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72</v>
      </c>
      <c r="AU83" s="18" t="s">
        <v>96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72</v>
      </c>
      <c r="E84" s="192" t="s">
        <v>115</v>
      </c>
      <c r="F84" s="192" t="s">
        <v>116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P85+P150+P154</f>
        <v>0</v>
      </c>
      <c r="Q84" s="197"/>
      <c r="R84" s="198">
        <f>R85+R150+R154</f>
        <v>681.9339293999999</v>
      </c>
      <c r="S84" s="197"/>
      <c r="T84" s="199">
        <f>T85+T150+T154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73</v>
      </c>
      <c r="AY84" s="200" t="s">
        <v>117</v>
      </c>
      <c r="BK84" s="202">
        <f>BK85+BK150+BK154</f>
        <v>0</v>
      </c>
    </row>
    <row r="85" s="12" customFormat="1" ht="22.8" customHeight="1">
      <c r="A85" s="12"/>
      <c r="B85" s="189"/>
      <c r="C85" s="190"/>
      <c r="D85" s="191" t="s">
        <v>72</v>
      </c>
      <c r="E85" s="203" t="s">
        <v>81</v>
      </c>
      <c r="F85" s="203" t="s">
        <v>118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SUM(P86:P149)</f>
        <v>0</v>
      </c>
      <c r="Q85" s="197"/>
      <c r="R85" s="198">
        <f>SUM(R86:R149)</f>
        <v>0.94126379999999998</v>
      </c>
      <c r="S85" s="197"/>
      <c r="T85" s="199">
        <f>SUM(T86:T149)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81</v>
      </c>
      <c r="AT85" s="201" t="s">
        <v>72</v>
      </c>
      <c r="AU85" s="201" t="s">
        <v>81</v>
      </c>
      <c r="AY85" s="200" t="s">
        <v>117</v>
      </c>
      <c r="BK85" s="202">
        <f>SUM(BK86:BK149)</f>
        <v>0</v>
      </c>
    </row>
    <row r="86" s="2" customFormat="1" ht="49.05" customHeight="1">
      <c r="A86" s="39"/>
      <c r="B86" s="40"/>
      <c r="C86" s="205" t="s">
        <v>81</v>
      </c>
      <c r="D86" s="205" t="s">
        <v>119</v>
      </c>
      <c r="E86" s="206" t="s">
        <v>293</v>
      </c>
      <c r="F86" s="207" t="s">
        <v>294</v>
      </c>
      <c r="G86" s="208" t="s">
        <v>152</v>
      </c>
      <c r="H86" s="209">
        <v>152</v>
      </c>
      <c r="I86" s="210"/>
      <c r="J86" s="211">
        <f>ROUND(I86*H86,2)</f>
        <v>0</v>
      </c>
      <c r="K86" s="207" t="s">
        <v>123</v>
      </c>
      <c r="L86" s="45"/>
      <c r="M86" s="212" t="s">
        <v>19</v>
      </c>
      <c r="N86" s="213" t="s">
        <v>44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124</v>
      </c>
      <c r="AT86" s="216" t="s">
        <v>119</v>
      </c>
      <c r="AU86" s="216" t="s">
        <v>83</v>
      </c>
      <c r="AY86" s="18" t="s">
        <v>117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81</v>
      </c>
      <c r="BK86" s="217">
        <f>ROUND(I86*H86,2)</f>
        <v>0</v>
      </c>
      <c r="BL86" s="18" t="s">
        <v>124</v>
      </c>
      <c r="BM86" s="216" t="s">
        <v>295</v>
      </c>
    </row>
    <row r="87" s="2" customFormat="1">
      <c r="A87" s="39"/>
      <c r="B87" s="40"/>
      <c r="C87" s="41"/>
      <c r="D87" s="218" t="s">
        <v>126</v>
      </c>
      <c r="E87" s="41"/>
      <c r="F87" s="219" t="s">
        <v>296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126</v>
      </c>
      <c r="AU87" s="18" t="s">
        <v>83</v>
      </c>
    </row>
    <row r="88" s="2" customFormat="1" ht="49.05" customHeight="1">
      <c r="A88" s="39"/>
      <c r="B88" s="40"/>
      <c r="C88" s="205" t="s">
        <v>83</v>
      </c>
      <c r="D88" s="205" t="s">
        <v>119</v>
      </c>
      <c r="E88" s="206" t="s">
        <v>297</v>
      </c>
      <c r="F88" s="207" t="s">
        <v>298</v>
      </c>
      <c r="G88" s="208" t="s">
        <v>152</v>
      </c>
      <c r="H88" s="209">
        <v>11</v>
      </c>
      <c r="I88" s="210"/>
      <c r="J88" s="211">
        <f>ROUND(I88*H88,2)</f>
        <v>0</v>
      </c>
      <c r="K88" s="207" t="s">
        <v>123</v>
      </c>
      <c r="L88" s="45"/>
      <c r="M88" s="212" t="s">
        <v>19</v>
      </c>
      <c r="N88" s="213" t="s">
        <v>44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124</v>
      </c>
      <c r="AT88" s="216" t="s">
        <v>119</v>
      </c>
      <c r="AU88" s="216" t="s">
        <v>83</v>
      </c>
      <c r="AY88" s="18" t="s">
        <v>117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124</v>
      </c>
      <c r="BM88" s="216" t="s">
        <v>299</v>
      </c>
    </row>
    <row r="89" s="2" customFormat="1">
      <c r="A89" s="39"/>
      <c r="B89" s="40"/>
      <c r="C89" s="41"/>
      <c r="D89" s="218" t="s">
        <v>126</v>
      </c>
      <c r="E89" s="41"/>
      <c r="F89" s="219" t="s">
        <v>300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126</v>
      </c>
      <c r="AU89" s="18" t="s">
        <v>83</v>
      </c>
    </row>
    <row r="90" s="2" customFormat="1" ht="24.15" customHeight="1">
      <c r="A90" s="39"/>
      <c r="B90" s="40"/>
      <c r="C90" s="205" t="s">
        <v>138</v>
      </c>
      <c r="D90" s="205" t="s">
        <v>119</v>
      </c>
      <c r="E90" s="206" t="s">
        <v>133</v>
      </c>
      <c r="F90" s="207" t="s">
        <v>134</v>
      </c>
      <c r="G90" s="208" t="s">
        <v>122</v>
      </c>
      <c r="H90" s="209">
        <v>0.308</v>
      </c>
      <c r="I90" s="210"/>
      <c r="J90" s="211">
        <f>ROUND(I90*H90,2)</f>
        <v>0</v>
      </c>
      <c r="K90" s="207" t="s">
        <v>123</v>
      </c>
      <c r="L90" s="45"/>
      <c r="M90" s="212" t="s">
        <v>19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124</v>
      </c>
      <c r="AT90" s="216" t="s">
        <v>119</v>
      </c>
      <c r="AU90" s="216" t="s">
        <v>83</v>
      </c>
      <c r="AY90" s="18" t="s">
        <v>117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124</v>
      </c>
      <c r="BM90" s="216" t="s">
        <v>301</v>
      </c>
    </row>
    <row r="91" s="2" customFormat="1">
      <c r="A91" s="39"/>
      <c r="B91" s="40"/>
      <c r="C91" s="41"/>
      <c r="D91" s="218" t="s">
        <v>126</v>
      </c>
      <c r="E91" s="41"/>
      <c r="F91" s="219" t="s">
        <v>136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126</v>
      </c>
      <c r="AU91" s="18" t="s">
        <v>83</v>
      </c>
    </row>
    <row r="92" s="13" customFormat="1">
      <c r="A92" s="13"/>
      <c r="B92" s="223"/>
      <c r="C92" s="224"/>
      <c r="D92" s="225" t="s">
        <v>128</v>
      </c>
      <c r="E92" s="226" t="s">
        <v>19</v>
      </c>
      <c r="F92" s="227" t="s">
        <v>302</v>
      </c>
      <c r="G92" s="224"/>
      <c r="H92" s="228">
        <v>0.308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128</v>
      </c>
      <c r="AU92" s="234" t="s">
        <v>83</v>
      </c>
      <c r="AV92" s="13" t="s">
        <v>83</v>
      </c>
      <c r="AW92" s="13" t="s">
        <v>35</v>
      </c>
      <c r="AX92" s="13" t="s">
        <v>81</v>
      </c>
      <c r="AY92" s="234" t="s">
        <v>117</v>
      </c>
    </row>
    <row r="93" s="2" customFormat="1" ht="33" customHeight="1">
      <c r="A93" s="39"/>
      <c r="B93" s="40"/>
      <c r="C93" s="205" t="s">
        <v>124</v>
      </c>
      <c r="D93" s="205" t="s">
        <v>119</v>
      </c>
      <c r="E93" s="206" t="s">
        <v>144</v>
      </c>
      <c r="F93" s="207" t="s">
        <v>145</v>
      </c>
      <c r="G93" s="208" t="s">
        <v>122</v>
      </c>
      <c r="H93" s="209">
        <v>0.308</v>
      </c>
      <c r="I93" s="210"/>
      <c r="J93" s="211">
        <f>ROUND(I93*H93,2)</f>
        <v>0</v>
      </c>
      <c r="K93" s="207" t="s">
        <v>123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124</v>
      </c>
      <c r="AT93" s="216" t="s">
        <v>119</v>
      </c>
      <c r="AU93" s="216" t="s">
        <v>83</v>
      </c>
      <c r="AY93" s="18" t="s">
        <v>117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124</v>
      </c>
      <c r="BM93" s="216" t="s">
        <v>303</v>
      </c>
    </row>
    <row r="94" s="2" customFormat="1">
      <c r="A94" s="39"/>
      <c r="B94" s="40"/>
      <c r="C94" s="41"/>
      <c r="D94" s="218" t="s">
        <v>126</v>
      </c>
      <c r="E94" s="41"/>
      <c r="F94" s="219" t="s">
        <v>147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126</v>
      </c>
      <c r="AU94" s="18" t="s">
        <v>83</v>
      </c>
    </row>
    <row r="95" s="13" customFormat="1">
      <c r="A95" s="13"/>
      <c r="B95" s="223"/>
      <c r="C95" s="224"/>
      <c r="D95" s="225" t="s">
        <v>128</v>
      </c>
      <c r="E95" s="226" t="s">
        <v>19</v>
      </c>
      <c r="F95" s="227" t="s">
        <v>302</v>
      </c>
      <c r="G95" s="224"/>
      <c r="H95" s="228">
        <v>0.308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128</v>
      </c>
      <c r="AU95" s="234" t="s">
        <v>83</v>
      </c>
      <c r="AV95" s="13" t="s">
        <v>83</v>
      </c>
      <c r="AW95" s="13" t="s">
        <v>35</v>
      </c>
      <c r="AX95" s="13" t="s">
        <v>81</v>
      </c>
      <c r="AY95" s="234" t="s">
        <v>117</v>
      </c>
    </row>
    <row r="96" s="2" customFormat="1" ht="24.15" customHeight="1">
      <c r="A96" s="39"/>
      <c r="B96" s="40"/>
      <c r="C96" s="205" t="s">
        <v>149</v>
      </c>
      <c r="D96" s="205" t="s">
        <v>119</v>
      </c>
      <c r="E96" s="206" t="s">
        <v>304</v>
      </c>
      <c r="F96" s="207" t="s">
        <v>305</v>
      </c>
      <c r="G96" s="208" t="s">
        <v>152</v>
      </c>
      <c r="H96" s="209">
        <v>152</v>
      </c>
      <c r="I96" s="210"/>
      <c r="J96" s="211">
        <f>ROUND(I96*H96,2)</f>
        <v>0</v>
      </c>
      <c r="K96" s="207" t="s">
        <v>123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124</v>
      </c>
      <c r="AT96" s="216" t="s">
        <v>119</v>
      </c>
      <c r="AU96" s="216" t="s">
        <v>83</v>
      </c>
      <c r="AY96" s="18" t="s">
        <v>117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124</v>
      </c>
      <c r="BM96" s="216" t="s">
        <v>306</v>
      </c>
    </row>
    <row r="97" s="2" customFormat="1">
      <c r="A97" s="39"/>
      <c r="B97" s="40"/>
      <c r="C97" s="41"/>
      <c r="D97" s="218" t="s">
        <v>126</v>
      </c>
      <c r="E97" s="41"/>
      <c r="F97" s="219" t="s">
        <v>307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126</v>
      </c>
      <c r="AU97" s="18" t="s">
        <v>83</v>
      </c>
    </row>
    <row r="98" s="2" customFormat="1" ht="24.15" customHeight="1">
      <c r="A98" s="39"/>
      <c r="B98" s="40"/>
      <c r="C98" s="205" t="s">
        <v>155</v>
      </c>
      <c r="D98" s="205" t="s">
        <v>119</v>
      </c>
      <c r="E98" s="206" t="s">
        <v>308</v>
      </c>
      <c r="F98" s="207" t="s">
        <v>309</v>
      </c>
      <c r="G98" s="208" t="s">
        <v>152</v>
      </c>
      <c r="H98" s="209">
        <v>11</v>
      </c>
      <c r="I98" s="210"/>
      <c r="J98" s="211">
        <f>ROUND(I98*H98,2)</f>
        <v>0</v>
      </c>
      <c r="K98" s="207" t="s">
        <v>123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124</v>
      </c>
      <c r="AT98" s="216" t="s">
        <v>119</v>
      </c>
      <c r="AU98" s="216" t="s">
        <v>83</v>
      </c>
      <c r="AY98" s="18" t="s">
        <v>117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124</v>
      </c>
      <c r="BM98" s="216" t="s">
        <v>310</v>
      </c>
    </row>
    <row r="99" s="2" customFormat="1">
      <c r="A99" s="39"/>
      <c r="B99" s="40"/>
      <c r="C99" s="41"/>
      <c r="D99" s="218" t="s">
        <v>126</v>
      </c>
      <c r="E99" s="41"/>
      <c r="F99" s="219" t="s">
        <v>311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126</v>
      </c>
      <c r="AU99" s="18" t="s">
        <v>83</v>
      </c>
    </row>
    <row r="100" s="2" customFormat="1" ht="37.8" customHeight="1">
      <c r="A100" s="39"/>
      <c r="B100" s="40"/>
      <c r="C100" s="205" t="s">
        <v>161</v>
      </c>
      <c r="D100" s="205" t="s">
        <v>119</v>
      </c>
      <c r="E100" s="206" t="s">
        <v>312</v>
      </c>
      <c r="F100" s="207" t="s">
        <v>313</v>
      </c>
      <c r="G100" s="208" t="s">
        <v>152</v>
      </c>
      <c r="H100" s="209">
        <v>152</v>
      </c>
      <c r="I100" s="210"/>
      <c r="J100" s="211">
        <f>ROUND(I100*H100,2)</f>
        <v>0</v>
      </c>
      <c r="K100" s="207" t="s">
        <v>123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124</v>
      </c>
      <c r="AT100" s="216" t="s">
        <v>119</v>
      </c>
      <c r="AU100" s="216" t="s">
        <v>83</v>
      </c>
      <c r="AY100" s="18" t="s">
        <v>117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124</v>
      </c>
      <c r="BM100" s="216" t="s">
        <v>314</v>
      </c>
    </row>
    <row r="101" s="2" customFormat="1">
      <c r="A101" s="39"/>
      <c r="B101" s="40"/>
      <c r="C101" s="41"/>
      <c r="D101" s="218" t="s">
        <v>126</v>
      </c>
      <c r="E101" s="41"/>
      <c r="F101" s="219" t="s">
        <v>315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126</v>
      </c>
      <c r="AU101" s="18" t="s">
        <v>83</v>
      </c>
    </row>
    <row r="102" s="2" customFormat="1" ht="37.8" customHeight="1">
      <c r="A102" s="39"/>
      <c r="B102" s="40"/>
      <c r="C102" s="205" t="s">
        <v>169</v>
      </c>
      <c r="D102" s="205" t="s">
        <v>119</v>
      </c>
      <c r="E102" s="206" t="s">
        <v>316</v>
      </c>
      <c r="F102" s="207" t="s">
        <v>317</v>
      </c>
      <c r="G102" s="208" t="s">
        <v>152</v>
      </c>
      <c r="H102" s="209">
        <v>11</v>
      </c>
      <c r="I102" s="210"/>
      <c r="J102" s="211">
        <f>ROUND(I102*H102,2)</f>
        <v>0</v>
      </c>
      <c r="K102" s="207" t="s">
        <v>123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124</v>
      </c>
      <c r="AT102" s="216" t="s">
        <v>119</v>
      </c>
      <c r="AU102" s="216" t="s">
        <v>83</v>
      </c>
      <c r="AY102" s="18" t="s">
        <v>117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124</v>
      </c>
      <c r="BM102" s="216" t="s">
        <v>318</v>
      </c>
    </row>
    <row r="103" s="2" customFormat="1">
      <c r="A103" s="39"/>
      <c r="B103" s="40"/>
      <c r="C103" s="41"/>
      <c r="D103" s="218" t="s">
        <v>126</v>
      </c>
      <c r="E103" s="41"/>
      <c r="F103" s="219" t="s">
        <v>319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126</v>
      </c>
      <c r="AU103" s="18" t="s">
        <v>83</v>
      </c>
    </row>
    <row r="104" s="2" customFormat="1" ht="33" customHeight="1">
      <c r="A104" s="39"/>
      <c r="B104" s="40"/>
      <c r="C104" s="205" t="s">
        <v>176</v>
      </c>
      <c r="D104" s="205" t="s">
        <v>119</v>
      </c>
      <c r="E104" s="206" t="s">
        <v>320</v>
      </c>
      <c r="F104" s="207" t="s">
        <v>321</v>
      </c>
      <c r="G104" s="208" t="s">
        <v>152</v>
      </c>
      <c r="H104" s="209">
        <v>30</v>
      </c>
      <c r="I104" s="210"/>
      <c r="J104" s="211">
        <f>ROUND(I104*H104,2)</f>
        <v>0</v>
      </c>
      <c r="K104" s="207" t="s">
        <v>123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124</v>
      </c>
      <c r="AT104" s="216" t="s">
        <v>119</v>
      </c>
      <c r="AU104" s="216" t="s">
        <v>83</v>
      </c>
      <c r="AY104" s="18" t="s">
        <v>117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124</v>
      </c>
      <c r="BM104" s="216" t="s">
        <v>322</v>
      </c>
    </row>
    <row r="105" s="2" customFormat="1">
      <c r="A105" s="39"/>
      <c r="B105" s="40"/>
      <c r="C105" s="41"/>
      <c r="D105" s="218" t="s">
        <v>126</v>
      </c>
      <c r="E105" s="41"/>
      <c r="F105" s="219" t="s">
        <v>323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126</v>
      </c>
      <c r="AU105" s="18" t="s">
        <v>83</v>
      </c>
    </row>
    <row r="106" s="2" customFormat="1" ht="66.75" customHeight="1">
      <c r="A106" s="39"/>
      <c r="B106" s="40"/>
      <c r="C106" s="205" t="s">
        <v>182</v>
      </c>
      <c r="D106" s="205" t="s">
        <v>119</v>
      </c>
      <c r="E106" s="206" t="s">
        <v>217</v>
      </c>
      <c r="F106" s="207" t="s">
        <v>218</v>
      </c>
      <c r="G106" s="208" t="s">
        <v>164</v>
      </c>
      <c r="H106" s="209">
        <v>91.799999999999997</v>
      </c>
      <c r="I106" s="210"/>
      <c r="J106" s="211">
        <f>ROUND(I106*H106,2)</f>
        <v>0</v>
      </c>
      <c r="K106" s="207" t="s">
        <v>123</v>
      </c>
      <c r="L106" s="45"/>
      <c r="M106" s="212" t="s">
        <v>19</v>
      </c>
      <c r="N106" s="213" t="s">
        <v>44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124</v>
      </c>
      <c r="AT106" s="216" t="s">
        <v>119</v>
      </c>
      <c r="AU106" s="216" t="s">
        <v>83</v>
      </c>
      <c r="AY106" s="18" t="s">
        <v>117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124</v>
      </c>
      <c r="BM106" s="216" t="s">
        <v>324</v>
      </c>
    </row>
    <row r="107" s="2" customFormat="1">
      <c r="A107" s="39"/>
      <c r="B107" s="40"/>
      <c r="C107" s="41"/>
      <c r="D107" s="218" t="s">
        <v>126</v>
      </c>
      <c r="E107" s="41"/>
      <c r="F107" s="219" t="s">
        <v>220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126</v>
      </c>
      <c r="AU107" s="18" t="s">
        <v>83</v>
      </c>
    </row>
    <row r="108" s="2" customFormat="1" ht="33" customHeight="1">
      <c r="A108" s="39"/>
      <c r="B108" s="40"/>
      <c r="C108" s="205" t="s">
        <v>190</v>
      </c>
      <c r="D108" s="205" t="s">
        <v>119</v>
      </c>
      <c r="E108" s="206" t="s">
        <v>325</v>
      </c>
      <c r="F108" s="207" t="s">
        <v>326</v>
      </c>
      <c r="G108" s="208" t="s">
        <v>164</v>
      </c>
      <c r="H108" s="209">
        <v>320</v>
      </c>
      <c r="I108" s="210"/>
      <c r="J108" s="211">
        <f>ROUND(I108*H108,2)</f>
        <v>0</v>
      </c>
      <c r="K108" s="207" t="s">
        <v>123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124</v>
      </c>
      <c r="AT108" s="216" t="s">
        <v>119</v>
      </c>
      <c r="AU108" s="216" t="s">
        <v>83</v>
      </c>
      <c r="AY108" s="18" t="s">
        <v>117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124</v>
      </c>
      <c r="BM108" s="216" t="s">
        <v>327</v>
      </c>
    </row>
    <row r="109" s="2" customFormat="1">
      <c r="A109" s="39"/>
      <c r="B109" s="40"/>
      <c r="C109" s="41"/>
      <c r="D109" s="218" t="s">
        <v>126</v>
      </c>
      <c r="E109" s="41"/>
      <c r="F109" s="219" t="s">
        <v>328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126</v>
      </c>
      <c r="AU109" s="18" t="s">
        <v>83</v>
      </c>
    </row>
    <row r="110" s="2" customFormat="1" ht="62.7" customHeight="1">
      <c r="A110" s="39"/>
      <c r="B110" s="40"/>
      <c r="C110" s="205" t="s">
        <v>8</v>
      </c>
      <c r="D110" s="205" t="s">
        <v>119</v>
      </c>
      <c r="E110" s="206" t="s">
        <v>170</v>
      </c>
      <c r="F110" s="207" t="s">
        <v>171</v>
      </c>
      <c r="G110" s="208" t="s">
        <v>164</v>
      </c>
      <c r="H110" s="209">
        <v>395.80000000000001</v>
      </c>
      <c r="I110" s="210"/>
      <c r="J110" s="211">
        <f>ROUND(I110*H110,2)</f>
        <v>0</v>
      </c>
      <c r="K110" s="207" t="s">
        <v>123</v>
      </c>
      <c r="L110" s="45"/>
      <c r="M110" s="212" t="s">
        <v>19</v>
      </c>
      <c r="N110" s="213" t="s">
        <v>44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124</v>
      </c>
      <c r="AT110" s="216" t="s">
        <v>119</v>
      </c>
      <c r="AU110" s="216" t="s">
        <v>83</v>
      </c>
      <c r="AY110" s="18" t="s">
        <v>117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124</v>
      </c>
      <c r="BM110" s="216" t="s">
        <v>329</v>
      </c>
    </row>
    <row r="111" s="2" customFormat="1">
      <c r="A111" s="39"/>
      <c r="B111" s="40"/>
      <c r="C111" s="41"/>
      <c r="D111" s="218" t="s">
        <v>126</v>
      </c>
      <c r="E111" s="41"/>
      <c r="F111" s="219" t="s">
        <v>173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126</v>
      </c>
      <c r="AU111" s="18" t="s">
        <v>83</v>
      </c>
    </row>
    <row r="112" s="13" customFormat="1">
      <c r="A112" s="13"/>
      <c r="B112" s="223"/>
      <c r="C112" s="224"/>
      <c r="D112" s="225" t="s">
        <v>128</v>
      </c>
      <c r="E112" s="226" t="s">
        <v>19</v>
      </c>
      <c r="F112" s="227" t="s">
        <v>330</v>
      </c>
      <c r="G112" s="224"/>
      <c r="H112" s="228">
        <v>395.80000000000001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128</v>
      </c>
      <c r="AU112" s="234" t="s">
        <v>83</v>
      </c>
      <c r="AV112" s="13" t="s">
        <v>83</v>
      </c>
      <c r="AW112" s="13" t="s">
        <v>35</v>
      </c>
      <c r="AX112" s="13" t="s">
        <v>81</v>
      </c>
      <c r="AY112" s="234" t="s">
        <v>117</v>
      </c>
    </row>
    <row r="113" s="2" customFormat="1" ht="66.75" customHeight="1">
      <c r="A113" s="39"/>
      <c r="B113" s="40"/>
      <c r="C113" s="205" t="s">
        <v>202</v>
      </c>
      <c r="D113" s="205" t="s">
        <v>119</v>
      </c>
      <c r="E113" s="206" t="s">
        <v>177</v>
      </c>
      <c r="F113" s="207" t="s">
        <v>178</v>
      </c>
      <c r="G113" s="208" t="s">
        <v>164</v>
      </c>
      <c r="H113" s="209">
        <v>3174.4000000000001</v>
      </c>
      <c r="I113" s="210"/>
      <c r="J113" s="211">
        <f>ROUND(I113*H113,2)</f>
        <v>0</v>
      </c>
      <c r="K113" s="207" t="s">
        <v>123</v>
      </c>
      <c r="L113" s="45"/>
      <c r="M113" s="212" t="s">
        <v>19</v>
      </c>
      <c r="N113" s="213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124</v>
      </c>
      <c r="AT113" s="216" t="s">
        <v>119</v>
      </c>
      <c r="AU113" s="216" t="s">
        <v>83</v>
      </c>
      <c r="AY113" s="18" t="s">
        <v>117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124</v>
      </c>
      <c r="BM113" s="216" t="s">
        <v>331</v>
      </c>
    </row>
    <row r="114" s="2" customFormat="1">
      <c r="A114" s="39"/>
      <c r="B114" s="40"/>
      <c r="C114" s="41"/>
      <c r="D114" s="218" t="s">
        <v>126</v>
      </c>
      <c r="E114" s="41"/>
      <c r="F114" s="219" t="s">
        <v>180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126</v>
      </c>
      <c r="AU114" s="18" t="s">
        <v>83</v>
      </c>
    </row>
    <row r="115" s="13" customFormat="1">
      <c r="A115" s="13"/>
      <c r="B115" s="223"/>
      <c r="C115" s="224"/>
      <c r="D115" s="225" t="s">
        <v>128</v>
      </c>
      <c r="E115" s="226" t="s">
        <v>19</v>
      </c>
      <c r="F115" s="227" t="s">
        <v>332</v>
      </c>
      <c r="G115" s="224"/>
      <c r="H115" s="228">
        <v>3174.4000000000001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128</v>
      </c>
      <c r="AU115" s="234" t="s">
        <v>83</v>
      </c>
      <c r="AV115" s="13" t="s">
        <v>83</v>
      </c>
      <c r="AW115" s="13" t="s">
        <v>35</v>
      </c>
      <c r="AX115" s="13" t="s">
        <v>81</v>
      </c>
      <c r="AY115" s="234" t="s">
        <v>117</v>
      </c>
    </row>
    <row r="116" s="2" customFormat="1" ht="44.25" customHeight="1">
      <c r="A116" s="39"/>
      <c r="B116" s="40"/>
      <c r="C116" s="205" t="s">
        <v>209</v>
      </c>
      <c r="D116" s="205" t="s">
        <v>119</v>
      </c>
      <c r="E116" s="206" t="s">
        <v>183</v>
      </c>
      <c r="F116" s="207" t="s">
        <v>184</v>
      </c>
      <c r="G116" s="208" t="s">
        <v>333</v>
      </c>
      <c r="H116" s="209">
        <v>199257.60000000001</v>
      </c>
      <c r="I116" s="210"/>
      <c r="J116" s="211">
        <f>ROUND(I116*H116,2)</f>
        <v>0</v>
      </c>
      <c r="K116" s="207" t="s">
        <v>123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124</v>
      </c>
      <c r="AT116" s="216" t="s">
        <v>119</v>
      </c>
      <c r="AU116" s="216" t="s">
        <v>83</v>
      </c>
      <c r="AY116" s="18" t="s">
        <v>117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124</v>
      </c>
      <c r="BM116" s="216" t="s">
        <v>334</v>
      </c>
    </row>
    <row r="117" s="2" customFormat="1">
      <c r="A117" s="39"/>
      <c r="B117" s="40"/>
      <c r="C117" s="41"/>
      <c r="D117" s="218" t="s">
        <v>126</v>
      </c>
      <c r="E117" s="41"/>
      <c r="F117" s="219" t="s">
        <v>187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126</v>
      </c>
      <c r="AU117" s="18" t="s">
        <v>83</v>
      </c>
    </row>
    <row r="118" s="13" customFormat="1">
      <c r="A118" s="13"/>
      <c r="B118" s="223"/>
      <c r="C118" s="224"/>
      <c r="D118" s="225" t="s">
        <v>128</v>
      </c>
      <c r="E118" s="226" t="s">
        <v>19</v>
      </c>
      <c r="F118" s="227" t="s">
        <v>335</v>
      </c>
      <c r="G118" s="224"/>
      <c r="H118" s="228">
        <v>122880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128</v>
      </c>
      <c r="AU118" s="234" t="s">
        <v>83</v>
      </c>
      <c r="AV118" s="13" t="s">
        <v>83</v>
      </c>
      <c r="AW118" s="13" t="s">
        <v>35</v>
      </c>
      <c r="AX118" s="13" t="s">
        <v>73</v>
      </c>
      <c r="AY118" s="234" t="s">
        <v>117</v>
      </c>
    </row>
    <row r="119" s="13" customFormat="1">
      <c r="A119" s="13"/>
      <c r="B119" s="223"/>
      <c r="C119" s="224"/>
      <c r="D119" s="225" t="s">
        <v>128</v>
      </c>
      <c r="E119" s="226" t="s">
        <v>19</v>
      </c>
      <c r="F119" s="227" t="s">
        <v>336</v>
      </c>
      <c r="G119" s="224"/>
      <c r="H119" s="228">
        <v>76377.600000000006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128</v>
      </c>
      <c r="AU119" s="234" t="s">
        <v>83</v>
      </c>
      <c r="AV119" s="13" t="s">
        <v>83</v>
      </c>
      <c r="AW119" s="13" t="s">
        <v>35</v>
      </c>
      <c r="AX119" s="13" t="s">
        <v>73</v>
      </c>
      <c r="AY119" s="234" t="s">
        <v>117</v>
      </c>
    </row>
    <row r="120" s="14" customFormat="1">
      <c r="A120" s="14"/>
      <c r="B120" s="235"/>
      <c r="C120" s="236"/>
      <c r="D120" s="225" t="s">
        <v>128</v>
      </c>
      <c r="E120" s="237" t="s">
        <v>19</v>
      </c>
      <c r="F120" s="238" t="s">
        <v>132</v>
      </c>
      <c r="G120" s="236"/>
      <c r="H120" s="239">
        <v>199257.60000000001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128</v>
      </c>
      <c r="AU120" s="245" t="s">
        <v>83</v>
      </c>
      <c r="AV120" s="14" t="s">
        <v>124</v>
      </c>
      <c r="AW120" s="14" t="s">
        <v>35</v>
      </c>
      <c r="AX120" s="14" t="s">
        <v>81</v>
      </c>
      <c r="AY120" s="245" t="s">
        <v>117</v>
      </c>
    </row>
    <row r="121" s="2" customFormat="1" ht="49.05" customHeight="1">
      <c r="A121" s="39"/>
      <c r="B121" s="40"/>
      <c r="C121" s="205" t="s">
        <v>216</v>
      </c>
      <c r="D121" s="205" t="s">
        <v>119</v>
      </c>
      <c r="E121" s="206" t="s">
        <v>337</v>
      </c>
      <c r="F121" s="207" t="s">
        <v>338</v>
      </c>
      <c r="G121" s="208" t="s">
        <v>198</v>
      </c>
      <c r="H121" s="209">
        <v>1851.5</v>
      </c>
      <c r="I121" s="210"/>
      <c r="J121" s="211">
        <f>ROUND(I121*H121,2)</f>
        <v>0</v>
      </c>
      <c r="K121" s="207" t="s">
        <v>123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124</v>
      </c>
      <c r="AT121" s="216" t="s">
        <v>119</v>
      </c>
      <c r="AU121" s="216" t="s">
        <v>83</v>
      </c>
      <c r="AY121" s="18" t="s">
        <v>117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124</v>
      </c>
      <c r="BM121" s="216" t="s">
        <v>339</v>
      </c>
    </row>
    <row r="122" s="2" customFormat="1">
      <c r="A122" s="39"/>
      <c r="B122" s="40"/>
      <c r="C122" s="41"/>
      <c r="D122" s="218" t="s">
        <v>126</v>
      </c>
      <c r="E122" s="41"/>
      <c r="F122" s="219" t="s">
        <v>340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126</v>
      </c>
      <c r="AU122" s="18" t="s">
        <v>83</v>
      </c>
    </row>
    <row r="123" s="2" customFormat="1" ht="33" customHeight="1">
      <c r="A123" s="39"/>
      <c r="B123" s="40"/>
      <c r="C123" s="205" t="s">
        <v>223</v>
      </c>
      <c r="D123" s="205" t="s">
        <v>119</v>
      </c>
      <c r="E123" s="206" t="s">
        <v>341</v>
      </c>
      <c r="F123" s="207" t="s">
        <v>342</v>
      </c>
      <c r="G123" s="208" t="s">
        <v>152</v>
      </c>
      <c r="H123" s="209">
        <v>12</v>
      </c>
      <c r="I123" s="210"/>
      <c r="J123" s="211">
        <f>ROUND(I123*H123,2)</f>
        <v>0</v>
      </c>
      <c r="K123" s="207" t="s">
        <v>123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124</v>
      </c>
      <c r="AT123" s="216" t="s">
        <v>119</v>
      </c>
      <c r="AU123" s="216" t="s">
        <v>83</v>
      </c>
      <c r="AY123" s="18" t="s">
        <v>117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124</v>
      </c>
      <c r="BM123" s="216" t="s">
        <v>343</v>
      </c>
    </row>
    <row r="124" s="2" customFormat="1">
      <c r="A124" s="39"/>
      <c r="B124" s="40"/>
      <c r="C124" s="41"/>
      <c r="D124" s="218" t="s">
        <v>126</v>
      </c>
      <c r="E124" s="41"/>
      <c r="F124" s="219" t="s">
        <v>344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126</v>
      </c>
      <c r="AU124" s="18" t="s">
        <v>83</v>
      </c>
    </row>
    <row r="125" s="2" customFormat="1" ht="37.8" customHeight="1">
      <c r="A125" s="39"/>
      <c r="B125" s="40"/>
      <c r="C125" s="205" t="s">
        <v>229</v>
      </c>
      <c r="D125" s="205" t="s">
        <v>119</v>
      </c>
      <c r="E125" s="206" t="s">
        <v>345</v>
      </c>
      <c r="F125" s="207" t="s">
        <v>346</v>
      </c>
      <c r="G125" s="208" t="s">
        <v>152</v>
      </c>
      <c r="H125" s="209">
        <v>12</v>
      </c>
      <c r="I125" s="210"/>
      <c r="J125" s="211">
        <f>ROUND(I125*H125,2)</f>
        <v>0</v>
      </c>
      <c r="K125" s="207" t="s">
        <v>123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124</v>
      </c>
      <c r="AT125" s="216" t="s">
        <v>119</v>
      </c>
      <c r="AU125" s="216" t="s">
        <v>83</v>
      </c>
      <c r="AY125" s="18" t="s">
        <v>117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124</v>
      </c>
      <c r="BM125" s="216" t="s">
        <v>347</v>
      </c>
    </row>
    <row r="126" s="2" customFormat="1">
      <c r="A126" s="39"/>
      <c r="B126" s="40"/>
      <c r="C126" s="41"/>
      <c r="D126" s="218" t="s">
        <v>126</v>
      </c>
      <c r="E126" s="41"/>
      <c r="F126" s="219" t="s">
        <v>348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126</v>
      </c>
      <c r="AU126" s="18" t="s">
        <v>83</v>
      </c>
    </row>
    <row r="127" s="2" customFormat="1" ht="16.5" customHeight="1">
      <c r="A127" s="39"/>
      <c r="B127" s="40"/>
      <c r="C127" s="246" t="s">
        <v>236</v>
      </c>
      <c r="D127" s="246" t="s">
        <v>210</v>
      </c>
      <c r="E127" s="247" t="s">
        <v>349</v>
      </c>
      <c r="F127" s="248" t="s">
        <v>350</v>
      </c>
      <c r="G127" s="249" t="s">
        <v>152</v>
      </c>
      <c r="H127" s="250">
        <v>12</v>
      </c>
      <c r="I127" s="251"/>
      <c r="J127" s="252">
        <f>ROUND(I127*H127,2)</f>
        <v>0</v>
      </c>
      <c r="K127" s="248" t="s">
        <v>123</v>
      </c>
      <c r="L127" s="253"/>
      <c r="M127" s="254" t="s">
        <v>19</v>
      </c>
      <c r="N127" s="255" t="s">
        <v>44</v>
      </c>
      <c r="O127" s="85"/>
      <c r="P127" s="214">
        <f>O127*H127</f>
        <v>0</v>
      </c>
      <c r="Q127" s="214">
        <v>0.027</v>
      </c>
      <c r="R127" s="214">
        <f>Q127*H127</f>
        <v>0.32400000000000001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169</v>
      </c>
      <c r="AT127" s="216" t="s">
        <v>210</v>
      </c>
      <c r="AU127" s="216" t="s">
        <v>83</v>
      </c>
      <c r="AY127" s="18" t="s">
        <v>117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124</v>
      </c>
      <c r="BM127" s="216" t="s">
        <v>351</v>
      </c>
    </row>
    <row r="128" s="2" customFormat="1" ht="33" customHeight="1">
      <c r="A128" s="39"/>
      <c r="B128" s="40"/>
      <c r="C128" s="205" t="s">
        <v>242</v>
      </c>
      <c r="D128" s="205" t="s">
        <v>119</v>
      </c>
      <c r="E128" s="206" t="s">
        <v>352</v>
      </c>
      <c r="F128" s="207" t="s">
        <v>353</v>
      </c>
      <c r="G128" s="208" t="s">
        <v>152</v>
      </c>
      <c r="H128" s="209">
        <v>12</v>
      </c>
      <c r="I128" s="210"/>
      <c r="J128" s="211">
        <f>ROUND(I128*H128,2)</f>
        <v>0</v>
      </c>
      <c r="K128" s="207" t="s">
        <v>123</v>
      </c>
      <c r="L128" s="45"/>
      <c r="M128" s="212" t="s">
        <v>19</v>
      </c>
      <c r="N128" s="213" t="s">
        <v>44</v>
      </c>
      <c r="O128" s="85"/>
      <c r="P128" s="214">
        <f>O128*H128</f>
        <v>0</v>
      </c>
      <c r="Q128" s="214">
        <v>0.0020823999999999999</v>
      </c>
      <c r="R128" s="214">
        <f>Q128*H128</f>
        <v>0.024988799999999999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124</v>
      </c>
      <c r="AT128" s="216" t="s">
        <v>119</v>
      </c>
      <c r="AU128" s="216" t="s">
        <v>83</v>
      </c>
      <c r="AY128" s="18" t="s">
        <v>117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124</v>
      </c>
      <c r="BM128" s="216" t="s">
        <v>354</v>
      </c>
    </row>
    <row r="129" s="2" customFormat="1">
      <c r="A129" s="39"/>
      <c r="B129" s="40"/>
      <c r="C129" s="41"/>
      <c r="D129" s="218" t="s">
        <v>126</v>
      </c>
      <c r="E129" s="41"/>
      <c r="F129" s="219" t="s">
        <v>355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126</v>
      </c>
      <c r="AU129" s="18" t="s">
        <v>83</v>
      </c>
    </row>
    <row r="130" s="2" customFormat="1" ht="24.15" customHeight="1">
      <c r="A130" s="39"/>
      <c r="B130" s="40"/>
      <c r="C130" s="205" t="s">
        <v>248</v>
      </c>
      <c r="D130" s="205" t="s">
        <v>119</v>
      </c>
      <c r="E130" s="206" t="s">
        <v>356</v>
      </c>
      <c r="F130" s="207" t="s">
        <v>357</v>
      </c>
      <c r="G130" s="208" t="s">
        <v>152</v>
      </c>
      <c r="H130" s="209">
        <v>12</v>
      </c>
      <c r="I130" s="210"/>
      <c r="J130" s="211">
        <f>ROUND(I130*H130,2)</f>
        <v>0</v>
      </c>
      <c r="K130" s="207" t="s">
        <v>123</v>
      </c>
      <c r="L130" s="45"/>
      <c r="M130" s="212" t="s">
        <v>19</v>
      </c>
      <c r="N130" s="213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124</v>
      </c>
      <c r="AT130" s="216" t="s">
        <v>119</v>
      </c>
      <c r="AU130" s="216" t="s">
        <v>83</v>
      </c>
      <c r="AY130" s="18" t="s">
        <v>117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124</v>
      </c>
      <c r="BM130" s="216" t="s">
        <v>358</v>
      </c>
    </row>
    <row r="131" s="2" customFormat="1">
      <c r="A131" s="39"/>
      <c r="B131" s="40"/>
      <c r="C131" s="41"/>
      <c r="D131" s="218" t="s">
        <v>126</v>
      </c>
      <c r="E131" s="41"/>
      <c r="F131" s="219" t="s">
        <v>359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126</v>
      </c>
      <c r="AU131" s="18" t="s">
        <v>83</v>
      </c>
    </row>
    <row r="132" s="2" customFormat="1" ht="16.5" customHeight="1">
      <c r="A132" s="39"/>
      <c r="B132" s="40"/>
      <c r="C132" s="246" t="s">
        <v>7</v>
      </c>
      <c r="D132" s="246" t="s">
        <v>210</v>
      </c>
      <c r="E132" s="247" t="s">
        <v>360</v>
      </c>
      <c r="F132" s="248" t="s">
        <v>361</v>
      </c>
      <c r="G132" s="249" t="s">
        <v>213</v>
      </c>
      <c r="H132" s="250">
        <v>3</v>
      </c>
      <c r="I132" s="251"/>
      <c r="J132" s="252">
        <f>ROUND(I132*H132,2)</f>
        <v>0</v>
      </c>
      <c r="K132" s="248" t="s">
        <v>123</v>
      </c>
      <c r="L132" s="253"/>
      <c r="M132" s="254" t="s">
        <v>19</v>
      </c>
      <c r="N132" s="255" t="s">
        <v>44</v>
      </c>
      <c r="O132" s="85"/>
      <c r="P132" s="214">
        <f>O132*H132</f>
        <v>0</v>
      </c>
      <c r="Q132" s="214">
        <v>0.001</v>
      </c>
      <c r="R132" s="214">
        <f>Q132*H132</f>
        <v>0.0030000000000000001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169</v>
      </c>
      <c r="AT132" s="216" t="s">
        <v>210</v>
      </c>
      <c r="AU132" s="216" t="s">
        <v>83</v>
      </c>
      <c r="AY132" s="18" t="s">
        <v>117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124</v>
      </c>
      <c r="BM132" s="216" t="s">
        <v>362</v>
      </c>
    </row>
    <row r="133" s="13" customFormat="1">
      <c r="A133" s="13"/>
      <c r="B133" s="223"/>
      <c r="C133" s="224"/>
      <c r="D133" s="225" t="s">
        <v>128</v>
      </c>
      <c r="E133" s="226" t="s">
        <v>19</v>
      </c>
      <c r="F133" s="227" t="s">
        <v>363</v>
      </c>
      <c r="G133" s="224"/>
      <c r="H133" s="228">
        <v>3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128</v>
      </c>
      <c r="AU133" s="234" t="s">
        <v>83</v>
      </c>
      <c r="AV133" s="13" t="s">
        <v>83</v>
      </c>
      <c r="AW133" s="13" t="s">
        <v>35</v>
      </c>
      <c r="AX133" s="13" t="s">
        <v>81</v>
      </c>
      <c r="AY133" s="234" t="s">
        <v>117</v>
      </c>
    </row>
    <row r="134" s="2" customFormat="1" ht="24.15" customHeight="1">
      <c r="A134" s="39"/>
      <c r="B134" s="40"/>
      <c r="C134" s="205" t="s">
        <v>259</v>
      </c>
      <c r="D134" s="205" t="s">
        <v>119</v>
      </c>
      <c r="E134" s="206" t="s">
        <v>364</v>
      </c>
      <c r="F134" s="207" t="s">
        <v>365</v>
      </c>
      <c r="G134" s="208" t="s">
        <v>198</v>
      </c>
      <c r="H134" s="209">
        <v>12</v>
      </c>
      <c r="I134" s="210"/>
      <c r="J134" s="211">
        <f>ROUND(I134*H134,2)</f>
        <v>0</v>
      </c>
      <c r="K134" s="207" t="s">
        <v>123</v>
      </c>
      <c r="L134" s="45"/>
      <c r="M134" s="212" t="s">
        <v>19</v>
      </c>
      <c r="N134" s="213" t="s">
        <v>44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124</v>
      </c>
      <c r="AT134" s="216" t="s">
        <v>119</v>
      </c>
      <c r="AU134" s="216" t="s">
        <v>83</v>
      </c>
      <c r="AY134" s="18" t="s">
        <v>117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124</v>
      </c>
      <c r="BM134" s="216" t="s">
        <v>366</v>
      </c>
    </row>
    <row r="135" s="2" customFormat="1">
      <c r="A135" s="39"/>
      <c r="B135" s="40"/>
      <c r="C135" s="41"/>
      <c r="D135" s="218" t="s">
        <v>126</v>
      </c>
      <c r="E135" s="41"/>
      <c r="F135" s="219" t="s">
        <v>367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126</v>
      </c>
      <c r="AU135" s="18" t="s">
        <v>83</v>
      </c>
    </row>
    <row r="136" s="2" customFormat="1" ht="16.5" customHeight="1">
      <c r="A136" s="39"/>
      <c r="B136" s="40"/>
      <c r="C136" s="246" t="s">
        <v>267</v>
      </c>
      <c r="D136" s="246" t="s">
        <v>210</v>
      </c>
      <c r="E136" s="247" t="s">
        <v>368</v>
      </c>
      <c r="F136" s="248" t="s">
        <v>369</v>
      </c>
      <c r="G136" s="249" t="s">
        <v>164</v>
      </c>
      <c r="H136" s="250">
        <v>1.2</v>
      </c>
      <c r="I136" s="251"/>
      <c r="J136" s="252">
        <f>ROUND(I136*H136,2)</f>
        <v>0</v>
      </c>
      <c r="K136" s="248" t="s">
        <v>123</v>
      </c>
      <c r="L136" s="253"/>
      <c r="M136" s="254" t="s">
        <v>19</v>
      </c>
      <c r="N136" s="255" t="s">
        <v>44</v>
      </c>
      <c r="O136" s="85"/>
      <c r="P136" s="214">
        <f>O136*H136</f>
        <v>0</v>
      </c>
      <c r="Q136" s="214">
        <v>0.20000000000000001</v>
      </c>
      <c r="R136" s="214">
        <f>Q136*H136</f>
        <v>0.23999999999999999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169</v>
      </c>
      <c r="AT136" s="216" t="s">
        <v>210</v>
      </c>
      <c r="AU136" s="216" t="s">
        <v>83</v>
      </c>
      <c r="AY136" s="18" t="s">
        <v>117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124</v>
      </c>
      <c r="BM136" s="216" t="s">
        <v>370</v>
      </c>
    </row>
    <row r="137" s="13" customFormat="1">
      <c r="A137" s="13"/>
      <c r="B137" s="223"/>
      <c r="C137" s="224"/>
      <c r="D137" s="225" t="s">
        <v>128</v>
      </c>
      <c r="E137" s="226" t="s">
        <v>19</v>
      </c>
      <c r="F137" s="227" t="s">
        <v>371</v>
      </c>
      <c r="G137" s="224"/>
      <c r="H137" s="228">
        <v>1.2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128</v>
      </c>
      <c r="AU137" s="234" t="s">
        <v>83</v>
      </c>
      <c r="AV137" s="13" t="s">
        <v>83</v>
      </c>
      <c r="AW137" s="13" t="s">
        <v>35</v>
      </c>
      <c r="AX137" s="13" t="s">
        <v>81</v>
      </c>
      <c r="AY137" s="234" t="s">
        <v>117</v>
      </c>
    </row>
    <row r="138" s="2" customFormat="1" ht="21.75" customHeight="1">
      <c r="A138" s="39"/>
      <c r="B138" s="40"/>
      <c r="C138" s="246" t="s">
        <v>273</v>
      </c>
      <c r="D138" s="246" t="s">
        <v>210</v>
      </c>
      <c r="E138" s="247" t="s">
        <v>372</v>
      </c>
      <c r="F138" s="248" t="s">
        <v>373</v>
      </c>
      <c r="G138" s="249" t="s">
        <v>152</v>
      </c>
      <c r="H138" s="250">
        <v>36</v>
      </c>
      <c r="I138" s="251"/>
      <c r="J138" s="252">
        <f>ROUND(I138*H138,2)</f>
        <v>0</v>
      </c>
      <c r="K138" s="248" t="s">
        <v>123</v>
      </c>
      <c r="L138" s="253"/>
      <c r="M138" s="254" t="s">
        <v>19</v>
      </c>
      <c r="N138" s="255" t="s">
        <v>44</v>
      </c>
      <c r="O138" s="85"/>
      <c r="P138" s="214">
        <f>O138*H138</f>
        <v>0</v>
      </c>
      <c r="Q138" s="214">
        <v>0.0070899999999999999</v>
      </c>
      <c r="R138" s="214">
        <f>Q138*H138</f>
        <v>0.25524000000000002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169</v>
      </c>
      <c r="AT138" s="216" t="s">
        <v>210</v>
      </c>
      <c r="AU138" s="216" t="s">
        <v>83</v>
      </c>
      <c r="AY138" s="18" t="s">
        <v>117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124</v>
      </c>
      <c r="BM138" s="216" t="s">
        <v>374</v>
      </c>
    </row>
    <row r="139" s="2" customFormat="1" ht="49.05" customHeight="1">
      <c r="A139" s="39"/>
      <c r="B139" s="40"/>
      <c r="C139" s="205" t="s">
        <v>280</v>
      </c>
      <c r="D139" s="205" t="s">
        <v>119</v>
      </c>
      <c r="E139" s="206" t="s">
        <v>375</v>
      </c>
      <c r="F139" s="207" t="s">
        <v>376</v>
      </c>
      <c r="G139" s="208" t="s">
        <v>152</v>
      </c>
      <c r="H139" s="209">
        <v>36</v>
      </c>
      <c r="I139" s="210"/>
      <c r="J139" s="211">
        <f>ROUND(I139*H139,2)</f>
        <v>0</v>
      </c>
      <c r="K139" s="207" t="s">
        <v>123</v>
      </c>
      <c r="L139" s="45"/>
      <c r="M139" s="212" t="s">
        <v>19</v>
      </c>
      <c r="N139" s="213" t="s">
        <v>44</v>
      </c>
      <c r="O139" s="85"/>
      <c r="P139" s="214">
        <f>O139*H139</f>
        <v>0</v>
      </c>
      <c r="Q139" s="214">
        <v>2.0000000000000002E-05</v>
      </c>
      <c r="R139" s="214">
        <f>Q139*H139</f>
        <v>0.00072000000000000005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124</v>
      </c>
      <c r="AT139" s="216" t="s">
        <v>119</v>
      </c>
      <c r="AU139" s="216" t="s">
        <v>83</v>
      </c>
      <c r="AY139" s="18" t="s">
        <v>117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124</v>
      </c>
      <c r="BM139" s="216" t="s">
        <v>377</v>
      </c>
    </row>
    <row r="140" s="2" customFormat="1">
      <c r="A140" s="39"/>
      <c r="B140" s="40"/>
      <c r="C140" s="41"/>
      <c r="D140" s="218" t="s">
        <v>126</v>
      </c>
      <c r="E140" s="41"/>
      <c r="F140" s="219" t="s">
        <v>378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126</v>
      </c>
      <c r="AU140" s="18" t="s">
        <v>83</v>
      </c>
    </row>
    <row r="141" s="2" customFormat="1" ht="37.8" customHeight="1">
      <c r="A141" s="39"/>
      <c r="B141" s="40"/>
      <c r="C141" s="205" t="s">
        <v>287</v>
      </c>
      <c r="D141" s="205" t="s">
        <v>119</v>
      </c>
      <c r="E141" s="206" t="s">
        <v>203</v>
      </c>
      <c r="F141" s="207" t="s">
        <v>204</v>
      </c>
      <c r="G141" s="208" t="s">
        <v>198</v>
      </c>
      <c r="H141" s="209">
        <v>1259</v>
      </c>
      <c r="I141" s="210"/>
      <c r="J141" s="211">
        <f>ROUND(I141*H141,2)</f>
        <v>0</v>
      </c>
      <c r="K141" s="207" t="s">
        <v>123</v>
      </c>
      <c r="L141" s="45"/>
      <c r="M141" s="212" t="s">
        <v>19</v>
      </c>
      <c r="N141" s="213" t="s">
        <v>44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124</v>
      </c>
      <c r="AT141" s="216" t="s">
        <v>119</v>
      </c>
      <c r="AU141" s="216" t="s">
        <v>83</v>
      </c>
      <c r="AY141" s="18" t="s">
        <v>117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124</v>
      </c>
      <c r="BM141" s="216" t="s">
        <v>379</v>
      </c>
    </row>
    <row r="142" s="2" customFormat="1">
      <c r="A142" s="39"/>
      <c r="B142" s="40"/>
      <c r="C142" s="41"/>
      <c r="D142" s="218" t="s">
        <v>126</v>
      </c>
      <c r="E142" s="41"/>
      <c r="F142" s="219" t="s">
        <v>206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126</v>
      </c>
      <c r="AU142" s="18" t="s">
        <v>83</v>
      </c>
    </row>
    <row r="143" s="13" customFormat="1">
      <c r="A143" s="13"/>
      <c r="B143" s="223"/>
      <c r="C143" s="224"/>
      <c r="D143" s="225" t="s">
        <v>128</v>
      </c>
      <c r="E143" s="226" t="s">
        <v>19</v>
      </c>
      <c r="F143" s="227" t="s">
        <v>380</v>
      </c>
      <c r="G143" s="224"/>
      <c r="H143" s="228">
        <v>1259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128</v>
      </c>
      <c r="AU143" s="234" t="s">
        <v>83</v>
      </c>
      <c r="AV143" s="13" t="s">
        <v>83</v>
      </c>
      <c r="AW143" s="13" t="s">
        <v>35</v>
      </c>
      <c r="AX143" s="13" t="s">
        <v>73</v>
      </c>
      <c r="AY143" s="234" t="s">
        <v>117</v>
      </c>
    </row>
    <row r="144" s="14" customFormat="1">
      <c r="A144" s="14"/>
      <c r="B144" s="235"/>
      <c r="C144" s="236"/>
      <c r="D144" s="225" t="s">
        <v>128</v>
      </c>
      <c r="E144" s="237" t="s">
        <v>19</v>
      </c>
      <c r="F144" s="238" t="s">
        <v>132</v>
      </c>
      <c r="G144" s="236"/>
      <c r="H144" s="239">
        <v>1259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128</v>
      </c>
      <c r="AU144" s="245" t="s">
        <v>83</v>
      </c>
      <c r="AV144" s="14" t="s">
        <v>124</v>
      </c>
      <c r="AW144" s="14" t="s">
        <v>35</v>
      </c>
      <c r="AX144" s="14" t="s">
        <v>81</v>
      </c>
      <c r="AY144" s="245" t="s">
        <v>117</v>
      </c>
    </row>
    <row r="145" s="2" customFormat="1" ht="37.8" customHeight="1">
      <c r="A145" s="39"/>
      <c r="B145" s="40"/>
      <c r="C145" s="205" t="s">
        <v>381</v>
      </c>
      <c r="D145" s="205" t="s">
        <v>119</v>
      </c>
      <c r="E145" s="206" t="s">
        <v>382</v>
      </c>
      <c r="F145" s="207" t="s">
        <v>383</v>
      </c>
      <c r="G145" s="208" t="s">
        <v>198</v>
      </c>
      <c r="H145" s="209">
        <v>1851.5</v>
      </c>
      <c r="I145" s="210"/>
      <c r="J145" s="211">
        <f>ROUND(I145*H145,2)</f>
        <v>0</v>
      </c>
      <c r="K145" s="207" t="s">
        <v>123</v>
      </c>
      <c r="L145" s="45"/>
      <c r="M145" s="212" t="s">
        <v>19</v>
      </c>
      <c r="N145" s="213" t="s">
        <v>44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124</v>
      </c>
      <c r="AT145" s="216" t="s">
        <v>119</v>
      </c>
      <c r="AU145" s="216" t="s">
        <v>83</v>
      </c>
      <c r="AY145" s="18" t="s">
        <v>117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81</v>
      </c>
      <c r="BK145" s="217">
        <f>ROUND(I145*H145,2)</f>
        <v>0</v>
      </c>
      <c r="BL145" s="18" t="s">
        <v>124</v>
      </c>
      <c r="BM145" s="216" t="s">
        <v>384</v>
      </c>
    </row>
    <row r="146" s="2" customFormat="1">
      <c r="A146" s="39"/>
      <c r="B146" s="40"/>
      <c r="C146" s="41"/>
      <c r="D146" s="218" t="s">
        <v>126</v>
      </c>
      <c r="E146" s="41"/>
      <c r="F146" s="219" t="s">
        <v>385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126</v>
      </c>
      <c r="AU146" s="18" t="s">
        <v>83</v>
      </c>
    </row>
    <row r="147" s="13" customFormat="1">
      <c r="A147" s="13"/>
      <c r="B147" s="223"/>
      <c r="C147" s="224"/>
      <c r="D147" s="225" t="s">
        <v>128</v>
      </c>
      <c r="E147" s="226" t="s">
        <v>19</v>
      </c>
      <c r="F147" s="227" t="s">
        <v>386</v>
      </c>
      <c r="G147" s="224"/>
      <c r="H147" s="228">
        <v>1851.5</v>
      </c>
      <c r="I147" s="229"/>
      <c r="J147" s="224"/>
      <c r="K147" s="224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128</v>
      </c>
      <c r="AU147" s="234" t="s">
        <v>83</v>
      </c>
      <c r="AV147" s="13" t="s">
        <v>83</v>
      </c>
      <c r="AW147" s="13" t="s">
        <v>35</v>
      </c>
      <c r="AX147" s="13" t="s">
        <v>81</v>
      </c>
      <c r="AY147" s="234" t="s">
        <v>117</v>
      </c>
    </row>
    <row r="148" s="2" customFormat="1" ht="16.5" customHeight="1">
      <c r="A148" s="39"/>
      <c r="B148" s="40"/>
      <c r="C148" s="246" t="s">
        <v>387</v>
      </c>
      <c r="D148" s="246" t="s">
        <v>210</v>
      </c>
      <c r="E148" s="247" t="s">
        <v>211</v>
      </c>
      <c r="F148" s="248" t="s">
        <v>212</v>
      </c>
      <c r="G148" s="249" t="s">
        <v>213</v>
      </c>
      <c r="H148" s="250">
        <v>93.314999999999998</v>
      </c>
      <c r="I148" s="251"/>
      <c r="J148" s="252">
        <f>ROUND(I148*H148,2)</f>
        <v>0</v>
      </c>
      <c r="K148" s="248" t="s">
        <v>123</v>
      </c>
      <c r="L148" s="253"/>
      <c r="M148" s="254" t="s">
        <v>19</v>
      </c>
      <c r="N148" s="255" t="s">
        <v>44</v>
      </c>
      <c r="O148" s="85"/>
      <c r="P148" s="214">
        <f>O148*H148</f>
        <v>0</v>
      </c>
      <c r="Q148" s="214">
        <v>0.001</v>
      </c>
      <c r="R148" s="214">
        <f>Q148*H148</f>
        <v>0.093314999999999995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169</v>
      </c>
      <c r="AT148" s="216" t="s">
        <v>210</v>
      </c>
      <c r="AU148" s="216" t="s">
        <v>83</v>
      </c>
      <c r="AY148" s="18" t="s">
        <v>117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124</v>
      </c>
      <c r="BM148" s="216" t="s">
        <v>388</v>
      </c>
    </row>
    <row r="149" s="13" customFormat="1">
      <c r="A149" s="13"/>
      <c r="B149" s="223"/>
      <c r="C149" s="224"/>
      <c r="D149" s="225" t="s">
        <v>128</v>
      </c>
      <c r="E149" s="226" t="s">
        <v>19</v>
      </c>
      <c r="F149" s="227" t="s">
        <v>389</v>
      </c>
      <c r="G149" s="224"/>
      <c r="H149" s="228">
        <v>93.314999999999998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128</v>
      </c>
      <c r="AU149" s="234" t="s">
        <v>83</v>
      </c>
      <c r="AV149" s="13" t="s">
        <v>83</v>
      </c>
      <c r="AW149" s="13" t="s">
        <v>35</v>
      </c>
      <c r="AX149" s="13" t="s">
        <v>81</v>
      </c>
      <c r="AY149" s="234" t="s">
        <v>117</v>
      </c>
    </row>
    <row r="150" s="12" customFormat="1" ht="22.8" customHeight="1">
      <c r="A150" s="12"/>
      <c r="B150" s="189"/>
      <c r="C150" s="190"/>
      <c r="D150" s="191" t="s">
        <v>72</v>
      </c>
      <c r="E150" s="203" t="s">
        <v>124</v>
      </c>
      <c r="F150" s="203" t="s">
        <v>222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SUM(P151:P153)</f>
        <v>0</v>
      </c>
      <c r="Q150" s="197"/>
      <c r="R150" s="198">
        <f>SUM(R151:R153)</f>
        <v>680.9926655999999</v>
      </c>
      <c r="S150" s="197"/>
      <c r="T150" s="199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81</v>
      </c>
      <c r="AT150" s="201" t="s">
        <v>72</v>
      </c>
      <c r="AU150" s="201" t="s">
        <v>81</v>
      </c>
      <c r="AY150" s="200" t="s">
        <v>117</v>
      </c>
      <c r="BK150" s="202">
        <f>SUM(BK151:BK153)</f>
        <v>0</v>
      </c>
    </row>
    <row r="151" s="2" customFormat="1" ht="24.15" customHeight="1">
      <c r="A151" s="39"/>
      <c r="B151" s="40"/>
      <c r="C151" s="205" t="s">
        <v>390</v>
      </c>
      <c r="D151" s="205" t="s">
        <v>119</v>
      </c>
      <c r="E151" s="206" t="s">
        <v>391</v>
      </c>
      <c r="F151" s="207" t="s">
        <v>392</v>
      </c>
      <c r="G151" s="208" t="s">
        <v>164</v>
      </c>
      <c r="H151" s="209">
        <v>341.04199999999997</v>
      </c>
      <c r="I151" s="210"/>
      <c r="J151" s="211">
        <f>ROUND(I151*H151,2)</f>
        <v>0</v>
      </c>
      <c r="K151" s="207" t="s">
        <v>123</v>
      </c>
      <c r="L151" s="45"/>
      <c r="M151" s="212" t="s">
        <v>19</v>
      </c>
      <c r="N151" s="213" t="s">
        <v>44</v>
      </c>
      <c r="O151" s="85"/>
      <c r="P151" s="214">
        <f>O151*H151</f>
        <v>0</v>
      </c>
      <c r="Q151" s="214">
        <v>1.9967999999999999</v>
      </c>
      <c r="R151" s="214">
        <f>Q151*H151</f>
        <v>680.9926655999999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124</v>
      </c>
      <c r="AT151" s="216" t="s">
        <v>119</v>
      </c>
      <c r="AU151" s="216" t="s">
        <v>83</v>
      </c>
      <c r="AY151" s="18" t="s">
        <v>117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81</v>
      </c>
      <c r="BK151" s="217">
        <f>ROUND(I151*H151,2)</f>
        <v>0</v>
      </c>
      <c r="BL151" s="18" t="s">
        <v>124</v>
      </c>
      <c r="BM151" s="216" t="s">
        <v>393</v>
      </c>
    </row>
    <row r="152" s="2" customFormat="1">
      <c r="A152" s="39"/>
      <c r="B152" s="40"/>
      <c r="C152" s="41"/>
      <c r="D152" s="218" t="s">
        <v>126</v>
      </c>
      <c r="E152" s="41"/>
      <c r="F152" s="219" t="s">
        <v>394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126</v>
      </c>
      <c r="AU152" s="18" t="s">
        <v>83</v>
      </c>
    </row>
    <row r="153" s="13" customFormat="1">
      <c r="A153" s="13"/>
      <c r="B153" s="223"/>
      <c r="C153" s="224"/>
      <c r="D153" s="225" t="s">
        <v>128</v>
      </c>
      <c r="E153" s="226" t="s">
        <v>19</v>
      </c>
      <c r="F153" s="227" t="s">
        <v>395</v>
      </c>
      <c r="G153" s="224"/>
      <c r="H153" s="228">
        <v>341.04199999999997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128</v>
      </c>
      <c r="AU153" s="234" t="s">
        <v>83</v>
      </c>
      <c r="AV153" s="13" t="s">
        <v>83</v>
      </c>
      <c r="AW153" s="13" t="s">
        <v>35</v>
      </c>
      <c r="AX153" s="13" t="s">
        <v>81</v>
      </c>
      <c r="AY153" s="234" t="s">
        <v>117</v>
      </c>
    </row>
    <row r="154" s="12" customFormat="1" ht="22.8" customHeight="1">
      <c r="A154" s="12"/>
      <c r="B154" s="189"/>
      <c r="C154" s="190"/>
      <c r="D154" s="191" t="s">
        <v>72</v>
      </c>
      <c r="E154" s="203" t="s">
        <v>285</v>
      </c>
      <c r="F154" s="203" t="s">
        <v>286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SUM(P155:P156)</f>
        <v>0</v>
      </c>
      <c r="Q154" s="197"/>
      <c r="R154" s="198">
        <f>SUM(R155:R156)</f>
        <v>0</v>
      </c>
      <c r="S154" s="197"/>
      <c r="T154" s="199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81</v>
      </c>
      <c r="AT154" s="201" t="s">
        <v>72</v>
      </c>
      <c r="AU154" s="201" t="s">
        <v>81</v>
      </c>
      <c r="AY154" s="200" t="s">
        <v>117</v>
      </c>
      <c r="BK154" s="202">
        <f>SUM(BK155:BK156)</f>
        <v>0</v>
      </c>
    </row>
    <row r="155" s="2" customFormat="1" ht="33" customHeight="1">
      <c r="A155" s="39"/>
      <c r="B155" s="40"/>
      <c r="C155" s="205" t="s">
        <v>396</v>
      </c>
      <c r="D155" s="205" t="s">
        <v>119</v>
      </c>
      <c r="E155" s="206" t="s">
        <v>288</v>
      </c>
      <c r="F155" s="207" t="s">
        <v>289</v>
      </c>
      <c r="G155" s="208" t="s">
        <v>262</v>
      </c>
      <c r="H155" s="209">
        <v>681.93399999999997</v>
      </c>
      <c r="I155" s="210"/>
      <c r="J155" s="211">
        <f>ROUND(I155*H155,2)</f>
        <v>0</v>
      </c>
      <c r="K155" s="207" t="s">
        <v>123</v>
      </c>
      <c r="L155" s="45"/>
      <c r="M155" s="212" t="s">
        <v>19</v>
      </c>
      <c r="N155" s="213" t="s">
        <v>44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124</v>
      </c>
      <c r="AT155" s="216" t="s">
        <v>119</v>
      </c>
      <c r="AU155" s="216" t="s">
        <v>83</v>
      </c>
      <c r="AY155" s="18" t="s">
        <v>117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81</v>
      </c>
      <c r="BK155" s="217">
        <f>ROUND(I155*H155,2)</f>
        <v>0</v>
      </c>
      <c r="BL155" s="18" t="s">
        <v>124</v>
      </c>
      <c r="BM155" s="216" t="s">
        <v>397</v>
      </c>
    </row>
    <row r="156" s="2" customFormat="1">
      <c r="A156" s="39"/>
      <c r="B156" s="40"/>
      <c r="C156" s="41"/>
      <c r="D156" s="218" t="s">
        <v>126</v>
      </c>
      <c r="E156" s="41"/>
      <c r="F156" s="219" t="s">
        <v>291</v>
      </c>
      <c r="G156" s="41"/>
      <c r="H156" s="41"/>
      <c r="I156" s="220"/>
      <c r="J156" s="41"/>
      <c r="K156" s="41"/>
      <c r="L156" s="45"/>
      <c r="M156" s="256"/>
      <c r="N156" s="257"/>
      <c r="O156" s="258"/>
      <c r="P156" s="258"/>
      <c r="Q156" s="258"/>
      <c r="R156" s="258"/>
      <c r="S156" s="258"/>
      <c r="T156" s="25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126</v>
      </c>
      <c r="AU156" s="18" t="s">
        <v>83</v>
      </c>
    </row>
    <row r="157" s="2" customFormat="1" ht="6.96" customHeight="1">
      <c r="A157" s="39"/>
      <c r="B157" s="60"/>
      <c r="C157" s="61"/>
      <c r="D157" s="61"/>
      <c r="E157" s="61"/>
      <c r="F157" s="61"/>
      <c r="G157" s="61"/>
      <c r="H157" s="61"/>
      <c r="I157" s="61"/>
      <c r="J157" s="61"/>
      <c r="K157" s="61"/>
      <c r="L157" s="45"/>
      <c r="M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</sheetData>
  <sheetProtection sheet="1" autoFilter="0" formatColumns="0" formatRows="0" objects="1" scenarios="1" spinCount="100000" saltValue="8lXhocH6m+F+3WnM5RPXGn/82umgJkdK97mbxE9mqsPYF+p4U7H78ehZuRepuxH9jsDR1osM/uFLJvKYfYF7rA==" hashValue="Y9rdbWQy51wDrrMF/pq9EYNIgp6Gqpgttkx6g3FTDhzNrMBDFDX8GuOOf1XE3/gHbjzmZPdVlxgk2H/k4pUCGg==" algorithmName="SHA-512" password="CC35"/>
  <autoFilter ref="C82:K15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174251201"/>
    <hyperlink ref="F89" r:id="rId2" display="https://podminky.urs.cz/item/CS_URS_2024_01/174251202"/>
    <hyperlink ref="F91" r:id="rId3" display="https://podminky.urs.cz/item/CS_URS_2024_01/111103213"/>
    <hyperlink ref="F94" r:id="rId4" display="https://podminky.urs.cz/item/CS_URS_2024_01/185803105"/>
    <hyperlink ref="F97" r:id="rId5" display="https://podminky.urs.cz/item/CS_URS_2024_01/112251101"/>
    <hyperlink ref="F99" r:id="rId6" display="https://podminky.urs.cz/item/CS_URS_2024_01/112251102"/>
    <hyperlink ref="F101" r:id="rId7" display="https://podminky.urs.cz/item/CS_URS_2024_01/162201421"/>
    <hyperlink ref="F103" r:id="rId8" display="https://podminky.urs.cz/item/CS_URS_2024_01/162201422"/>
    <hyperlink ref="F105" r:id="rId9" display="https://podminky.urs.cz/item/CS_URS_2024_01/184852321"/>
    <hyperlink ref="F107" r:id="rId10" display="https://podminky.urs.cz/item/CS_URS_2024_01/129153101"/>
    <hyperlink ref="F109" r:id="rId11" display="https://podminky.urs.cz/item/CS_URS_2024_01/124153101"/>
    <hyperlink ref="F111" r:id="rId12" display="https://podminky.urs.cz/item/CS_URS_2024_01/162751117"/>
    <hyperlink ref="F114" r:id="rId13" display="https://podminky.urs.cz/item/CS_URS_2024_01/162751119"/>
    <hyperlink ref="F117" r:id="rId14" display="https://podminky.urs.cz/item/CS_URS_2024_01/171201221"/>
    <hyperlink ref="F122" r:id="rId15" display="https://podminky.urs.cz/item/CS_URS_2024_01/182151111"/>
    <hyperlink ref="F124" r:id="rId16" display="https://podminky.urs.cz/item/CS_URS_2024_01/183151112"/>
    <hyperlink ref="F126" r:id="rId17" display="https://podminky.urs.cz/item/CS_URS_2024_01/184102115"/>
    <hyperlink ref="F129" r:id="rId18" display="https://podminky.urs.cz/item/CS_URS_2024_01/184813121"/>
    <hyperlink ref="F131" r:id="rId19" display="https://podminky.urs.cz/item/CS_URS_2024_01/184816111"/>
    <hyperlink ref="F135" r:id="rId20" display="https://podminky.urs.cz/item/CS_URS_2024_01/184911422"/>
    <hyperlink ref="F140" r:id="rId21" display="https://podminky.urs.cz/item/CS_URS_2024_01/338950144"/>
    <hyperlink ref="F142" r:id="rId22" display="https://podminky.urs.cz/item/CS_URS_2024_01/181451121"/>
    <hyperlink ref="F146" r:id="rId23" display="https://podminky.urs.cz/item/CS_URS_2024_01/181411123"/>
    <hyperlink ref="F152" r:id="rId24" display="https://podminky.urs.cz/item/CS_URS_2024_01/461211711"/>
    <hyperlink ref="F156" r:id="rId25" display="https://podminky.urs.cz/item/CS_URS_2024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Starohorský potok, Hluk - řkm 0,000 - 1,150, oprava koryta a stupňů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398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22. 9. 2021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ROUND((SUM(BE85:BE112)),  2)</f>
        <v>0</v>
      </c>
      <c r="G33" s="39"/>
      <c r="H33" s="39"/>
      <c r="I33" s="149">
        <v>0.20999999999999999</v>
      </c>
      <c r="J33" s="148">
        <f>ROUND(((SUM(BE85:BE112))*I33),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ROUND((SUM(BF85:BF112)),  2)</f>
        <v>0</v>
      </c>
      <c r="G34" s="39"/>
      <c r="H34" s="39"/>
      <c r="I34" s="149">
        <v>0.12</v>
      </c>
      <c r="J34" s="148">
        <f>ROUND(((SUM(BF85:BF112))*I34),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ROUND((SUM(BG85:BG112)),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ROUND((SUM(BH85:BH112)),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ROUND((SUM(BI85:BI112)),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Starohorský potok, Hluk - řkm 0,000 - 1,150, oprava koryta a stupňů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SO-03 -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Hluk</v>
      </c>
      <c r="G52" s="41"/>
      <c r="H52" s="41"/>
      <c r="I52" s="33" t="s">
        <v>23</v>
      </c>
      <c r="J52" s="73" t="str">
        <f>IF(J12="","",J12)</f>
        <v>22. 9. 2021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32</v>
      </c>
      <c r="J54" s="37" t="str">
        <f>E21</f>
        <v>AGROPROJEKT PSO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AGROPROJEKT PSO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100</v>
      </c>
      <c r="E62" s="175"/>
      <c r="F62" s="175"/>
      <c r="G62" s="175"/>
      <c r="H62" s="175"/>
      <c r="I62" s="175"/>
      <c r="J62" s="176">
        <f>J90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6"/>
      <c r="C63" s="167"/>
      <c r="D63" s="168" t="s">
        <v>399</v>
      </c>
      <c r="E63" s="169"/>
      <c r="F63" s="169"/>
      <c r="G63" s="169"/>
      <c r="H63" s="169"/>
      <c r="I63" s="169"/>
      <c r="J63" s="170">
        <f>J93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2"/>
      <c r="C64" s="173"/>
      <c r="D64" s="174" t="s">
        <v>400</v>
      </c>
      <c r="E64" s="175"/>
      <c r="F64" s="175"/>
      <c r="G64" s="175"/>
      <c r="H64" s="175"/>
      <c r="I64" s="175"/>
      <c r="J64" s="176">
        <f>J94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401</v>
      </c>
      <c r="E65" s="175"/>
      <c r="F65" s="175"/>
      <c r="G65" s="175"/>
      <c r="H65" s="175"/>
      <c r="I65" s="175"/>
      <c r="J65" s="176">
        <f>J108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61" t="str">
        <f>E7</f>
        <v>Starohorský potok, Hluk - řkm 0,000 - 1,150, oprava koryta a stupňů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91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SO-03 -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Hluk</v>
      </c>
      <c r="G79" s="41"/>
      <c r="H79" s="41"/>
      <c r="I79" s="33" t="s">
        <v>23</v>
      </c>
      <c r="J79" s="73" t="str">
        <f>IF(J12="","",J12)</f>
        <v>22. 9. 2021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Povodí Moravy, s.p.</v>
      </c>
      <c r="G81" s="41"/>
      <c r="H81" s="41"/>
      <c r="I81" s="33" t="s">
        <v>32</v>
      </c>
      <c r="J81" s="37" t="str">
        <f>E21</f>
        <v>AGROPROJEKT PSO s.r.o.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36</v>
      </c>
      <c r="J82" s="37" t="str">
        <f>E24</f>
        <v>AGROPROJEKT PSO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103</v>
      </c>
      <c r="D84" s="181" t="s">
        <v>58</v>
      </c>
      <c r="E84" s="181" t="s">
        <v>54</v>
      </c>
      <c r="F84" s="181" t="s">
        <v>55</v>
      </c>
      <c r="G84" s="181" t="s">
        <v>104</v>
      </c>
      <c r="H84" s="181" t="s">
        <v>105</v>
      </c>
      <c r="I84" s="181" t="s">
        <v>106</v>
      </c>
      <c r="J84" s="181" t="s">
        <v>95</v>
      </c>
      <c r="K84" s="182" t="s">
        <v>107</v>
      </c>
      <c r="L84" s="183"/>
      <c r="M84" s="93" t="s">
        <v>19</v>
      </c>
      <c r="N84" s="94" t="s">
        <v>43</v>
      </c>
      <c r="O84" s="94" t="s">
        <v>108</v>
      </c>
      <c r="P84" s="94" t="s">
        <v>109</v>
      </c>
      <c r="Q84" s="94" t="s">
        <v>110</v>
      </c>
      <c r="R84" s="94" t="s">
        <v>111</v>
      </c>
      <c r="S84" s="94" t="s">
        <v>112</v>
      </c>
      <c r="T84" s="95" t="s">
        <v>113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114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P86+P93</f>
        <v>0</v>
      </c>
      <c r="Q85" s="97"/>
      <c r="R85" s="186">
        <f>R86+R93</f>
        <v>0.01281</v>
      </c>
      <c r="S85" s="97"/>
      <c r="T85" s="187">
        <f>T86+T93</f>
        <v>0.01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96</v>
      </c>
      <c r="BK85" s="188">
        <f>BK86+BK93</f>
        <v>0</v>
      </c>
    </row>
    <row r="86" s="12" customFormat="1" ht="25.92" customHeight="1">
      <c r="A86" s="12"/>
      <c r="B86" s="189"/>
      <c r="C86" s="190"/>
      <c r="D86" s="191" t="s">
        <v>72</v>
      </c>
      <c r="E86" s="192" t="s">
        <v>115</v>
      </c>
      <c r="F86" s="192" t="s">
        <v>116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P87+P90</f>
        <v>0</v>
      </c>
      <c r="Q86" s="197"/>
      <c r="R86" s="198">
        <f>R87+R90</f>
        <v>0.01281</v>
      </c>
      <c r="S86" s="197"/>
      <c r="T86" s="199">
        <f>T87+T90</f>
        <v>0.01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72</v>
      </c>
      <c r="AU86" s="201" t="s">
        <v>73</v>
      </c>
      <c r="AY86" s="200" t="s">
        <v>117</v>
      </c>
      <c r="BK86" s="202">
        <f>BK87+BK90</f>
        <v>0</v>
      </c>
    </row>
    <row r="87" s="12" customFormat="1" ht="22.8" customHeight="1">
      <c r="A87" s="12"/>
      <c r="B87" s="189"/>
      <c r="C87" s="190"/>
      <c r="D87" s="191" t="s">
        <v>72</v>
      </c>
      <c r="E87" s="203" t="s">
        <v>81</v>
      </c>
      <c r="F87" s="203" t="s">
        <v>118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SUM(P88:P89)</f>
        <v>0</v>
      </c>
      <c r="Q87" s="197"/>
      <c r="R87" s="198">
        <f>SUM(R88:R89)</f>
        <v>0.01281</v>
      </c>
      <c r="S87" s="197"/>
      <c r="T87" s="199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81</v>
      </c>
      <c r="AT87" s="201" t="s">
        <v>72</v>
      </c>
      <c r="AU87" s="201" t="s">
        <v>81</v>
      </c>
      <c r="AY87" s="200" t="s">
        <v>117</v>
      </c>
      <c r="BK87" s="202">
        <f>SUM(BK88:BK89)</f>
        <v>0</v>
      </c>
    </row>
    <row r="88" s="2" customFormat="1" ht="37.8" customHeight="1">
      <c r="A88" s="39"/>
      <c r="B88" s="40"/>
      <c r="C88" s="205" t="s">
        <v>81</v>
      </c>
      <c r="D88" s="205" t="s">
        <v>119</v>
      </c>
      <c r="E88" s="206" t="s">
        <v>402</v>
      </c>
      <c r="F88" s="207" t="s">
        <v>403</v>
      </c>
      <c r="G88" s="208" t="s">
        <v>404</v>
      </c>
      <c r="H88" s="209">
        <v>1</v>
      </c>
      <c r="I88" s="210"/>
      <c r="J88" s="211">
        <f>ROUND(I88*H88,2)</f>
        <v>0</v>
      </c>
      <c r="K88" s="207" t="s">
        <v>123</v>
      </c>
      <c r="L88" s="45"/>
      <c r="M88" s="212" t="s">
        <v>19</v>
      </c>
      <c r="N88" s="213" t="s">
        <v>44</v>
      </c>
      <c r="O88" s="85"/>
      <c r="P88" s="214">
        <f>O88*H88</f>
        <v>0</v>
      </c>
      <c r="Q88" s="214">
        <v>0.01281</v>
      </c>
      <c r="R88" s="214">
        <f>Q88*H88</f>
        <v>0.01281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124</v>
      </c>
      <c r="AT88" s="216" t="s">
        <v>119</v>
      </c>
      <c r="AU88" s="216" t="s">
        <v>83</v>
      </c>
      <c r="AY88" s="18" t="s">
        <v>117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124</v>
      </c>
      <c r="BM88" s="216" t="s">
        <v>405</v>
      </c>
    </row>
    <row r="89" s="2" customFormat="1">
      <c r="A89" s="39"/>
      <c r="B89" s="40"/>
      <c r="C89" s="41"/>
      <c r="D89" s="218" t="s">
        <v>126</v>
      </c>
      <c r="E89" s="41"/>
      <c r="F89" s="219" t="s">
        <v>406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126</v>
      </c>
      <c r="AU89" s="18" t="s">
        <v>83</v>
      </c>
    </row>
    <row r="90" s="12" customFormat="1" ht="22.8" customHeight="1">
      <c r="A90" s="12"/>
      <c r="B90" s="189"/>
      <c r="C90" s="190"/>
      <c r="D90" s="191" t="s">
        <v>72</v>
      </c>
      <c r="E90" s="203" t="s">
        <v>176</v>
      </c>
      <c r="F90" s="203" t="s">
        <v>279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SUM(P91:P92)</f>
        <v>0</v>
      </c>
      <c r="Q90" s="197"/>
      <c r="R90" s="198">
        <f>SUM(R91:R92)</f>
        <v>0</v>
      </c>
      <c r="S90" s="197"/>
      <c r="T90" s="199">
        <f>SUM(T91:T92)</f>
        <v>0.01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81</v>
      </c>
      <c r="AT90" s="201" t="s">
        <v>72</v>
      </c>
      <c r="AU90" s="201" t="s">
        <v>81</v>
      </c>
      <c r="AY90" s="200" t="s">
        <v>117</v>
      </c>
      <c r="BK90" s="202">
        <f>SUM(BK91:BK92)</f>
        <v>0</v>
      </c>
    </row>
    <row r="91" s="2" customFormat="1" ht="37.8" customHeight="1">
      <c r="A91" s="39"/>
      <c r="B91" s="40"/>
      <c r="C91" s="205" t="s">
        <v>83</v>
      </c>
      <c r="D91" s="205" t="s">
        <v>119</v>
      </c>
      <c r="E91" s="206" t="s">
        <v>407</v>
      </c>
      <c r="F91" s="207" t="s">
        <v>408</v>
      </c>
      <c r="G91" s="208" t="s">
        <v>404</v>
      </c>
      <c r="H91" s="209">
        <v>1</v>
      </c>
      <c r="I91" s="210"/>
      <c r="J91" s="211">
        <f>ROUND(I91*H91,2)</f>
        <v>0</v>
      </c>
      <c r="K91" s="207" t="s">
        <v>123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0.01</v>
      </c>
      <c r="T91" s="215">
        <f>S91*H91</f>
        <v>0.01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124</v>
      </c>
      <c r="AT91" s="216" t="s">
        <v>119</v>
      </c>
      <c r="AU91" s="216" t="s">
        <v>83</v>
      </c>
      <c r="AY91" s="18" t="s">
        <v>117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124</v>
      </c>
      <c r="BM91" s="216" t="s">
        <v>409</v>
      </c>
    </row>
    <row r="92" s="2" customFormat="1">
      <c r="A92" s="39"/>
      <c r="B92" s="40"/>
      <c r="C92" s="41"/>
      <c r="D92" s="218" t="s">
        <v>126</v>
      </c>
      <c r="E92" s="41"/>
      <c r="F92" s="219" t="s">
        <v>410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126</v>
      </c>
      <c r="AU92" s="18" t="s">
        <v>83</v>
      </c>
    </row>
    <row r="93" s="12" customFormat="1" ht="25.92" customHeight="1">
      <c r="A93" s="12"/>
      <c r="B93" s="189"/>
      <c r="C93" s="190"/>
      <c r="D93" s="191" t="s">
        <v>72</v>
      </c>
      <c r="E93" s="192" t="s">
        <v>411</v>
      </c>
      <c r="F93" s="192" t="s">
        <v>88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P94+P108</f>
        <v>0</v>
      </c>
      <c r="Q93" s="197"/>
      <c r="R93" s="198">
        <f>R94+R108</f>
        <v>0</v>
      </c>
      <c r="S93" s="197"/>
      <c r="T93" s="199">
        <f>T94+T108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149</v>
      </c>
      <c r="AT93" s="201" t="s">
        <v>72</v>
      </c>
      <c r="AU93" s="201" t="s">
        <v>73</v>
      </c>
      <c r="AY93" s="200" t="s">
        <v>117</v>
      </c>
      <c r="BK93" s="202">
        <f>BK94+BK108</f>
        <v>0</v>
      </c>
    </row>
    <row r="94" s="12" customFormat="1" ht="22.8" customHeight="1">
      <c r="A94" s="12"/>
      <c r="B94" s="189"/>
      <c r="C94" s="190"/>
      <c r="D94" s="191" t="s">
        <v>72</v>
      </c>
      <c r="E94" s="203" t="s">
        <v>412</v>
      </c>
      <c r="F94" s="203" t="s">
        <v>413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SUM(P95:P107)</f>
        <v>0</v>
      </c>
      <c r="Q94" s="197"/>
      <c r="R94" s="198">
        <f>SUM(R95:R107)</f>
        <v>0</v>
      </c>
      <c r="S94" s="197"/>
      <c r="T94" s="199">
        <f>SUM(T95:T107)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149</v>
      </c>
      <c r="AT94" s="201" t="s">
        <v>72</v>
      </c>
      <c r="AU94" s="201" t="s">
        <v>81</v>
      </c>
      <c r="AY94" s="200" t="s">
        <v>117</v>
      </c>
      <c r="BK94" s="202">
        <f>SUM(BK95:BK107)</f>
        <v>0</v>
      </c>
    </row>
    <row r="95" s="2" customFormat="1" ht="16.5" customHeight="1">
      <c r="A95" s="39"/>
      <c r="B95" s="40"/>
      <c r="C95" s="205" t="s">
        <v>138</v>
      </c>
      <c r="D95" s="205" t="s">
        <v>119</v>
      </c>
      <c r="E95" s="206" t="s">
        <v>414</v>
      </c>
      <c r="F95" s="207" t="s">
        <v>415</v>
      </c>
      <c r="G95" s="208" t="s">
        <v>404</v>
      </c>
      <c r="H95" s="209">
        <v>1</v>
      </c>
      <c r="I95" s="210"/>
      <c r="J95" s="211">
        <f>ROUND(I95*H95,2)</f>
        <v>0</v>
      </c>
      <c r="K95" s="207" t="s">
        <v>123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416</v>
      </c>
      <c r="AT95" s="216" t="s">
        <v>119</v>
      </c>
      <c r="AU95" s="216" t="s">
        <v>83</v>
      </c>
      <c r="AY95" s="18" t="s">
        <v>117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416</v>
      </c>
      <c r="BM95" s="216" t="s">
        <v>417</v>
      </c>
    </row>
    <row r="96" s="2" customFormat="1">
      <c r="A96" s="39"/>
      <c r="B96" s="40"/>
      <c r="C96" s="41"/>
      <c r="D96" s="218" t="s">
        <v>126</v>
      </c>
      <c r="E96" s="41"/>
      <c r="F96" s="219" t="s">
        <v>418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83</v>
      </c>
    </row>
    <row r="97" s="2" customFormat="1">
      <c r="A97" s="39"/>
      <c r="B97" s="40"/>
      <c r="C97" s="41"/>
      <c r="D97" s="225" t="s">
        <v>419</v>
      </c>
      <c r="E97" s="41"/>
      <c r="F97" s="260" t="s">
        <v>420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419</v>
      </c>
      <c r="AU97" s="18" t="s">
        <v>83</v>
      </c>
    </row>
    <row r="98" s="2" customFormat="1" ht="16.5" customHeight="1">
      <c r="A98" s="39"/>
      <c r="B98" s="40"/>
      <c r="C98" s="205" t="s">
        <v>124</v>
      </c>
      <c r="D98" s="205" t="s">
        <v>119</v>
      </c>
      <c r="E98" s="206" t="s">
        <v>421</v>
      </c>
      <c r="F98" s="207" t="s">
        <v>422</v>
      </c>
      <c r="G98" s="208" t="s">
        <v>404</v>
      </c>
      <c r="H98" s="209">
        <v>1</v>
      </c>
      <c r="I98" s="210"/>
      <c r="J98" s="211">
        <f>ROUND(I98*H98,2)</f>
        <v>0</v>
      </c>
      <c r="K98" s="207" t="s">
        <v>123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416</v>
      </c>
      <c r="AT98" s="216" t="s">
        <v>119</v>
      </c>
      <c r="AU98" s="216" t="s">
        <v>83</v>
      </c>
      <c r="AY98" s="18" t="s">
        <v>117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416</v>
      </c>
      <c r="BM98" s="216" t="s">
        <v>423</v>
      </c>
    </row>
    <row r="99" s="2" customFormat="1">
      <c r="A99" s="39"/>
      <c r="B99" s="40"/>
      <c r="C99" s="41"/>
      <c r="D99" s="218" t="s">
        <v>126</v>
      </c>
      <c r="E99" s="41"/>
      <c r="F99" s="219" t="s">
        <v>424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126</v>
      </c>
      <c r="AU99" s="18" t="s">
        <v>83</v>
      </c>
    </row>
    <row r="100" s="2" customFormat="1">
      <c r="A100" s="39"/>
      <c r="B100" s="40"/>
      <c r="C100" s="41"/>
      <c r="D100" s="225" t="s">
        <v>419</v>
      </c>
      <c r="E100" s="41"/>
      <c r="F100" s="260" t="s">
        <v>425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419</v>
      </c>
      <c r="AU100" s="18" t="s">
        <v>83</v>
      </c>
    </row>
    <row r="101" s="2" customFormat="1" ht="16.5" customHeight="1">
      <c r="A101" s="39"/>
      <c r="B101" s="40"/>
      <c r="C101" s="205" t="s">
        <v>149</v>
      </c>
      <c r="D101" s="205" t="s">
        <v>119</v>
      </c>
      <c r="E101" s="206" t="s">
        <v>426</v>
      </c>
      <c r="F101" s="207" t="s">
        <v>427</v>
      </c>
      <c r="G101" s="208" t="s">
        <v>404</v>
      </c>
      <c r="H101" s="209">
        <v>1</v>
      </c>
      <c r="I101" s="210"/>
      <c r="J101" s="211">
        <f>ROUND(I101*H101,2)</f>
        <v>0</v>
      </c>
      <c r="K101" s="207" t="s">
        <v>123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416</v>
      </c>
      <c r="AT101" s="216" t="s">
        <v>119</v>
      </c>
      <c r="AU101" s="216" t="s">
        <v>83</v>
      </c>
      <c r="AY101" s="18" t="s">
        <v>117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416</v>
      </c>
      <c r="BM101" s="216" t="s">
        <v>428</v>
      </c>
    </row>
    <row r="102" s="2" customFormat="1">
      <c r="A102" s="39"/>
      <c r="B102" s="40"/>
      <c r="C102" s="41"/>
      <c r="D102" s="218" t="s">
        <v>126</v>
      </c>
      <c r="E102" s="41"/>
      <c r="F102" s="219" t="s">
        <v>429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126</v>
      </c>
      <c r="AU102" s="18" t="s">
        <v>83</v>
      </c>
    </row>
    <row r="103" s="2" customFormat="1" ht="16.5" customHeight="1">
      <c r="A103" s="39"/>
      <c r="B103" s="40"/>
      <c r="C103" s="205" t="s">
        <v>155</v>
      </c>
      <c r="D103" s="205" t="s">
        <v>119</v>
      </c>
      <c r="E103" s="206" t="s">
        <v>430</v>
      </c>
      <c r="F103" s="207" t="s">
        <v>431</v>
      </c>
      <c r="G103" s="208" t="s">
        <v>404</v>
      </c>
      <c r="H103" s="209">
        <v>1</v>
      </c>
      <c r="I103" s="210"/>
      <c r="J103" s="211">
        <f>ROUND(I103*H103,2)</f>
        <v>0</v>
      </c>
      <c r="K103" s="207" t="s">
        <v>123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416</v>
      </c>
      <c r="AT103" s="216" t="s">
        <v>119</v>
      </c>
      <c r="AU103" s="216" t="s">
        <v>83</v>
      </c>
      <c r="AY103" s="18" t="s">
        <v>117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416</v>
      </c>
      <c r="BM103" s="216" t="s">
        <v>432</v>
      </c>
    </row>
    <row r="104" s="2" customFormat="1">
      <c r="A104" s="39"/>
      <c r="B104" s="40"/>
      <c r="C104" s="41"/>
      <c r="D104" s="218" t="s">
        <v>126</v>
      </c>
      <c r="E104" s="41"/>
      <c r="F104" s="219" t="s">
        <v>433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126</v>
      </c>
      <c r="AU104" s="18" t="s">
        <v>83</v>
      </c>
    </row>
    <row r="105" s="2" customFormat="1">
      <c r="A105" s="39"/>
      <c r="B105" s="40"/>
      <c r="C105" s="41"/>
      <c r="D105" s="225" t="s">
        <v>419</v>
      </c>
      <c r="E105" s="41"/>
      <c r="F105" s="260" t="s">
        <v>434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419</v>
      </c>
      <c r="AU105" s="18" t="s">
        <v>83</v>
      </c>
    </row>
    <row r="106" s="2" customFormat="1" ht="16.5" customHeight="1">
      <c r="A106" s="39"/>
      <c r="B106" s="40"/>
      <c r="C106" s="205" t="s">
        <v>161</v>
      </c>
      <c r="D106" s="205" t="s">
        <v>119</v>
      </c>
      <c r="E106" s="206" t="s">
        <v>435</v>
      </c>
      <c r="F106" s="207" t="s">
        <v>436</v>
      </c>
      <c r="G106" s="208" t="s">
        <v>404</v>
      </c>
      <c r="H106" s="209">
        <v>1</v>
      </c>
      <c r="I106" s="210"/>
      <c r="J106" s="211">
        <f>ROUND(I106*H106,2)</f>
        <v>0</v>
      </c>
      <c r="K106" s="207" t="s">
        <v>123</v>
      </c>
      <c r="L106" s="45"/>
      <c r="M106" s="212" t="s">
        <v>19</v>
      </c>
      <c r="N106" s="213" t="s">
        <v>44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416</v>
      </c>
      <c r="AT106" s="216" t="s">
        <v>119</v>
      </c>
      <c r="AU106" s="216" t="s">
        <v>83</v>
      </c>
      <c r="AY106" s="18" t="s">
        <v>117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416</v>
      </c>
      <c r="BM106" s="216" t="s">
        <v>437</v>
      </c>
    </row>
    <row r="107" s="2" customFormat="1">
      <c r="A107" s="39"/>
      <c r="B107" s="40"/>
      <c r="C107" s="41"/>
      <c r="D107" s="218" t="s">
        <v>126</v>
      </c>
      <c r="E107" s="41"/>
      <c r="F107" s="219" t="s">
        <v>438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126</v>
      </c>
      <c r="AU107" s="18" t="s">
        <v>83</v>
      </c>
    </row>
    <row r="108" s="12" customFormat="1" ht="22.8" customHeight="1">
      <c r="A108" s="12"/>
      <c r="B108" s="189"/>
      <c r="C108" s="190"/>
      <c r="D108" s="191" t="s">
        <v>72</v>
      </c>
      <c r="E108" s="203" t="s">
        <v>439</v>
      </c>
      <c r="F108" s="203" t="s">
        <v>440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SUM(P109:P112)</f>
        <v>0</v>
      </c>
      <c r="Q108" s="197"/>
      <c r="R108" s="198">
        <f>SUM(R109:R112)</f>
        <v>0</v>
      </c>
      <c r="S108" s="197"/>
      <c r="T108" s="199">
        <f>SUM(T109:T112)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149</v>
      </c>
      <c r="AT108" s="201" t="s">
        <v>72</v>
      </c>
      <c r="AU108" s="201" t="s">
        <v>81</v>
      </c>
      <c r="AY108" s="200" t="s">
        <v>117</v>
      </c>
      <c r="BK108" s="202">
        <f>SUM(BK109:BK112)</f>
        <v>0</v>
      </c>
    </row>
    <row r="109" s="2" customFormat="1" ht="16.5" customHeight="1">
      <c r="A109" s="39"/>
      <c r="B109" s="40"/>
      <c r="C109" s="205" t="s">
        <v>169</v>
      </c>
      <c r="D109" s="205" t="s">
        <v>119</v>
      </c>
      <c r="E109" s="206" t="s">
        <v>441</v>
      </c>
      <c r="F109" s="207" t="s">
        <v>440</v>
      </c>
      <c r="G109" s="208" t="s">
        <v>404</v>
      </c>
      <c r="H109" s="209">
        <v>1</v>
      </c>
      <c r="I109" s="210"/>
      <c r="J109" s="211">
        <f>ROUND(I109*H109,2)</f>
        <v>0</v>
      </c>
      <c r="K109" s="207" t="s">
        <v>123</v>
      </c>
      <c r="L109" s="45"/>
      <c r="M109" s="212" t="s">
        <v>19</v>
      </c>
      <c r="N109" s="213" t="s">
        <v>44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416</v>
      </c>
      <c r="AT109" s="216" t="s">
        <v>119</v>
      </c>
      <c r="AU109" s="216" t="s">
        <v>83</v>
      </c>
      <c r="AY109" s="18" t="s">
        <v>117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416</v>
      </c>
      <c r="BM109" s="216" t="s">
        <v>442</v>
      </c>
    </row>
    <row r="110" s="2" customFormat="1">
      <c r="A110" s="39"/>
      <c r="B110" s="40"/>
      <c r="C110" s="41"/>
      <c r="D110" s="218" t="s">
        <v>126</v>
      </c>
      <c r="E110" s="41"/>
      <c r="F110" s="219" t="s">
        <v>443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126</v>
      </c>
      <c r="AU110" s="18" t="s">
        <v>83</v>
      </c>
    </row>
    <row r="111" s="2" customFormat="1">
      <c r="A111" s="39"/>
      <c r="B111" s="40"/>
      <c r="C111" s="41"/>
      <c r="D111" s="225" t="s">
        <v>419</v>
      </c>
      <c r="E111" s="41"/>
      <c r="F111" s="260" t="s">
        <v>444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419</v>
      </c>
      <c r="AU111" s="18" t="s">
        <v>83</v>
      </c>
    </row>
    <row r="112" s="2" customFormat="1" ht="16.5" customHeight="1">
      <c r="A112" s="39"/>
      <c r="B112" s="40"/>
      <c r="C112" s="205" t="s">
        <v>176</v>
      </c>
      <c r="D112" s="205" t="s">
        <v>119</v>
      </c>
      <c r="E112" s="206" t="s">
        <v>445</v>
      </c>
      <c r="F112" s="207" t="s">
        <v>446</v>
      </c>
      <c r="G112" s="208" t="s">
        <v>404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61" t="s">
        <v>19</v>
      </c>
      <c r="N112" s="262" t="s">
        <v>44</v>
      </c>
      <c r="O112" s="258"/>
      <c r="P112" s="263">
        <f>O112*H112</f>
        <v>0</v>
      </c>
      <c r="Q112" s="263">
        <v>0</v>
      </c>
      <c r="R112" s="263">
        <f>Q112*H112</f>
        <v>0</v>
      </c>
      <c r="S112" s="263">
        <v>0</v>
      </c>
      <c r="T112" s="26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416</v>
      </c>
      <c r="AT112" s="216" t="s">
        <v>119</v>
      </c>
      <c r="AU112" s="216" t="s">
        <v>83</v>
      </c>
      <c r="AY112" s="18" t="s">
        <v>117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416</v>
      </c>
      <c r="BM112" s="216" t="s">
        <v>447</v>
      </c>
    </row>
    <row r="113" s="2" customFormat="1" ht="6.96" customHeight="1">
      <c r="A113" s="39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eQs6kEFvWOShl7SQZ0C0WPPVBYeGU0f9mLIokh+hZjFag0raZa0DRNJimmTCMVqL1dQax+q4NqSY65zn1qC5JA==" hashValue="PDri837WT01efJoNJBQO+z3hd7lHVuCeb794s+jkT0WOGm+ZczZJPJKUhl9R9mO3l7Z6DgVVup0PCxLqrA7VlQ==" algorithmName="SHA-512" password="CC35"/>
  <autoFilter ref="C84:K11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1/184818231"/>
    <hyperlink ref="F92" r:id="rId2" display="https://podminky.urs.cz/item/CS_URS_2024_01/938908421"/>
    <hyperlink ref="F96" r:id="rId3" display="https://podminky.urs.cz/item/CS_URS_2024_01/012103000"/>
    <hyperlink ref="F99" r:id="rId4" display="https://podminky.urs.cz/item/CS_URS_2024_01/012303000"/>
    <hyperlink ref="F102" r:id="rId5" display="https://podminky.urs.cz/item/CS_URS_2024_01/013254000"/>
    <hyperlink ref="F104" r:id="rId6" display="https://podminky.urs.cz/item/CS_URS_2024_01/013274000"/>
    <hyperlink ref="F107" r:id="rId7" display="https://podminky.urs.cz/item/CS_URS_2024_01/041903000"/>
    <hyperlink ref="F110" r:id="rId8" display="https://podminky.urs.cz/item/CS_URS_2024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5" customFormat="1" ht="45" customHeight="1">
      <c r="B3" s="269"/>
      <c r="C3" s="270" t="s">
        <v>448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449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450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451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452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453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454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455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456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457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458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80</v>
      </c>
      <c r="F18" s="276" t="s">
        <v>459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460</v>
      </c>
      <c r="F19" s="276" t="s">
        <v>461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462</v>
      </c>
      <c r="F20" s="276" t="s">
        <v>463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464</v>
      </c>
      <c r="F21" s="276" t="s">
        <v>465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466</v>
      </c>
      <c r="F22" s="276" t="s">
        <v>467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468</v>
      </c>
      <c r="F23" s="276" t="s">
        <v>469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470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471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472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473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474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475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476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477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478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103</v>
      </c>
      <c r="F36" s="276"/>
      <c r="G36" s="276" t="s">
        <v>479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480</v>
      </c>
      <c r="F37" s="276"/>
      <c r="G37" s="276" t="s">
        <v>481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54</v>
      </c>
      <c r="F38" s="276"/>
      <c r="G38" s="276" t="s">
        <v>482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55</v>
      </c>
      <c r="F39" s="276"/>
      <c r="G39" s="276" t="s">
        <v>483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104</v>
      </c>
      <c r="F40" s="276"/>
      <c r="G40" s="276" t="s">
        <v>484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105</v>
      </c>
      <c r="F41" s="276"/>
      <c r="G41" s="276" t="s">
        <v>485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486</v>
      </c>
      <c r="F42" s="276"/>
      <c r="G42" s="276" t="s">
        <v>487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488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489</v>
      </c>
      <c r="F44" s="276"/>
      <c r="G44" s="276" t="s">
        <v>490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107</v>
      </c>
      <c r="F45" s="276"/>
      <c r="G45" s="276" t="s">
        <v>491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492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493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494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495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496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497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498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499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500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501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502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503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504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505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506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507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508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509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510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511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512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513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514</v>
      </c>
      <c r="D76" s="294"/>
      <c r="E76" s="294"/>
      <c r="F76" s="294" t="s">
        <v>515</v>
      </c>
      <c r="G76" s="295"/>
      <c r="H76" s="294" t="s">
        <v>55</v>
      </c>
      <c r="I76" s="294" t="s">
        <v>58</v>
      </c>
      <c r="J76" s="294" t="s">
        <v>516</v>
      </c>
      <c r="K76" s="293"/>
    </row>
    <row r="77" s="1" customFormat="1" ht="17.25" customHeight="1">
      <c r="B77" s="291"/>
      <c r="C77" s="296" t="s">
        <v>517</v>
      </c>
      <c r="D77" s="296"/>
      <c r="E77" s="296"/>
      <c r="F77" s="297" t="s">
        <v>518</v>
      </c>
      <c r="G77" s="298"/>
      <c r="H77" s="296"/>
      <c r="I77" s="296"/>
      <c r="J77" s="296" t="s">
        <v>519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54</v>
      </c>
      <c r="D79" s="301"/>
      <c r="E79" s="301"/>
      <c r="F79" s="302" t="s">
        <v>520</v>
      </c>
      <c r="G79" s="303"/>
      <c r="H79" s="279" t="s">
        <v>521</v>
      </c>
      <c r="I79" s="279" t="s">
        <v>522</v>
      </c>
      <c r="J79" s="279">
        <v>20</v>
      </c>
      <c r="K79" s="293"/>
    </row>
    <row r="80" s="1" customFormat="1" ht="15" customHeight="1">
      <c r="B80" s="291"/>
      <c r="C80" s="279" t="s">
        <v>523</v>
      </c>
      <c r="D80" s="279"/>
      <c r="E80" s="279"/>
      <c r="F80" s="302" t="s">
        <v>520</v>
      </c>
      <c r="G80" s="303"/>
      <c r="H80" s="279" t="s">
        <v>524</v>
      </c>
      <c r="I80" s="279" t="s">
        <v>522</v>
      </c>
      <c r="J80" s="279">
        <v>120</v>
      </c>
      <c r="K80" s="293"/>
    </row>
    <row r="81" s="1" customFormat="1" ht="15" customHeight="1">
      <c r="B81" s="304"/>
      <c r="C81" s="279" t="s">
        <v>525</v>
      </c>
      <c r="D81" s="279"/>
      <c r="E81" s="279"/>
      <c r="F81" s="302" t="s">
        <v>526</v>
      </c>
      <c r="G81" s="303"/>
      <c r="H81" s="279" t="s">
        <v>527</v>
      </c>
      <c r="I81" s="279" t="s">
        <v>522</v>
      </c>
      <c r="J81" s="279">
        <v>50</v>
      </c>
      <c r="K81" s="293"/>
    </row>
    <row r="82" s="1" customFormat="1" ht="15" customHeight="1">
      <c r="B82" s="304"/>
      <c r="C82" s="279" t="s">
        <v>528</v>
      </c>
      <c r="D82" s="279"/>
      <c r="E82" s="279"/>
      <c r="F82" s="302" t="s">
        <v>520</v>
      </c>
      <c r="G82" s="303"/>
      <c r="H82" s="279" t="s">
        <v>529</v>
      </c>
      <c r="I82" s="279" t="s">
        <v>530</v>
      </c>
      <c r="J82" s="279"/>
      <c r="K82" s="293"/>
    </row>
    <row r="83" s="1" customFormat="1" ht="15" customHeight="1">
      <c r="B83" s="304"/>
      <c r="C83" s="305" t="s">
        <v>531</v>
      </c>
      <c r="D83" s="305"/>
      <c r="E83" s="305"/>
      <c r="F83" s="306" t="s">
        <v>526</v>
      </c>
      <c r="G83" s="305"/>
      <c r="H83" s="305" t="s">
        <v>532</v>
      </c>
      <c r="I83" s="305" t="s">
        <v>522</v>
      </c>
      <c r="J83" s="305">
        <v>15</v>
      </c>
      <c r="K83" s="293"/>
    </row>
    <row r="84" s="1" customFormat="1" ht="15" customHeight="1">
      <c r="B84" s="304"/>
      <c r="C84" s="305" t="s">
        <v>533</v>
      </c>
      <c r="D84" s="305"/>
      <c r="E84" s="305"/>
      <c r="F84" s="306" t="s">
        <v>526</v>
      </c>
      <c r="G84" s="305"/>
      <c r="H84" s="305" t="s">
        <v>534</v>
      </c>
      <c r="I84" s="305" t="s">
        <v>522</v>
      </c>
      <c r="J84" s="305">
        <v>15</v>
      </c>
      <c r="K84" s="293"/>
    </row>
    <row r="85" s="1" customFormat="1" ht="15" customHeight="1">
      <c r="B85" s="304"/>
      <c r="C85" s="305" t="s">
        <v>535</v>
      </c>
      <c r="D85" s="305"/>
      <c r="E85" s="305"/>
      <c r="F85" s="306" t="s">
        <v>526</v>
      </c>
      <c r="G85" s="305"/>
      <c r="H85" s="305" t="s">
        <v>536</v>
      </c>
      <c r="I85" s="305" t="s">
        <v>522</v>
      </c>
      <c r="J85" s="305">
        <v>20</v>
      </c>
      <c r="K85" s="293"/>
    </row>
    <row r="86" s="1" customFormat="1" ht="15" customHeight="1">
      <c r="B86" s="304"/>
      <c r="C86" s="305" t="s">
        <v>537</v>
      </c>
      <c r="D86" s="305"/>
      <c r="E86" s="305"/>
      <c r="F86" s="306" t="s">
        <v>526</v>
      </c>
      <c r="G86" s="305"/>
      <c r="H86" s="305" t="s">
        <v>538</v>
      </c>
      <c r="I86" s="305" t="s">
        <v>522</v>
      </c>
      <c r="J86" s="305">
        <v>20</v>
      </c>
      <c r="K86" s="293"/>
    </row>
    <row r="87" s="1" customFormat="1" ht="15" customHeight="1">
      <c r="B87" s="304"/>
      <c r="C87" s="279" t="s">
        <v>539</v>
      </c>
      <c r="D87" s="279"/>
      <c r="E87" s="279"/>
      <c r="F87" s="302" t="s">
        <v>526</v>
      </c>
      <c r="G87" s="303"/>
      <c r="H87" s="279" t="s">
        <v>540</v>
      </c>
      <c r="I87" s="279" t="s">
        <v>522</v>
      </c>
      <c r="J87" s="279">
        <v>50</v>
      </c>
      <c r="K87" s="293"/>
    </row>
    <row r="88" s="1" customFormat="1" ht="15" customHeight="1">
      <c r="B88" s="304"/>
      <c r="C88" s="279" t="s">
        <v>541</v>
      </c>
      <c r="D88" s="279"/>
      <c r="E88" s="279"/>
      <c r="F88" s="302" t="s">
        <v>526</v>
      </c>
      <c r="G88" s="303"/>
      <c r="H88" s="279" t="s">
        <v>542</v>
      </c>
      <c r="I88" s="279" t="s">
        <v>522</v>
      </c>
      <c r="J88" s="279">
        <v>20</v>
      </c>
      <c r="K88" s="293"/>
    </row>
    <row r="89" s="1" customFormat="1" ht="15" customHeight="1">
      <c r="B89" s="304"/>
      <c r="C89" s="279" t="s">
        <v>543</v>
      </c>
      <c r="D89" s="279"/>
      <c r="E89" s="279"/>
      <c r="F89" s="302" t="s">
        <v>526</v>
      </c>
      <c r="G89" s="303"/>
      <c r="H89" s="279" t="s">
        <v>544</v>
      </c>
      <c r="I89" s="279" t="s">
        <v>522</v>
      </c>
      <c r="J89" s="279">
        <v>20</v>
      </c>
      <c r="K89" s="293"/>
    </row>
    <row r="90" s="1" customFormat="1" ht="15" customHeight="1">
      <c r="B90" s="304"/>
      <c r="C90" s="279" t="s">
        <v>545</v>
      </c>
      <c r="D90" s="279"/>
      <c r="E90" s="279"/>
      <c r="F90" s="302" t="s">
        <v>526</v>
      </c>
      <c r="G90" s="303"/>
      <c r="H90" s="279" t="s">
        <v>546</v>
      </c>
      <c r="I90" s="279" t="s">
        <v>522</v>
      </c>
      <c r="J90" s="279">
        <v>50</v>
      </c>
      <c r="K90" s="293"/>
    </row>
    <row r="91" s="1" customFormat="1" ht="15" customHeight="1">
      <c r="B91" s="304"/>
      <c r="C91" s="279" t="s">
        <v>547</v>
      </c>
      <c r="D91" s="279"/>
      <c r="E91" s="279"/>
      <c r="F91" s="302" t="s">
        <v>526</v>
      </c>
      <c r="G91" s="303"/>
      <c r="H91" s="279" t="s">
        <v>547</v>
      </c>
      <c r="I91" s="279" t="s">
        <v>522</v>
      </c>
      <c r="J91" s="279">
        <v>50</v>
      </c>
      <c r="K91" s="293"/>
    </row>
    <row r="92" s="1" customFormat="1" ht="15" customHeight="1">
      <c r="B92" s="304"/>
      <c r="C92" s="279" t="s">
        <v>548</v>
      </c>
      <c r="D92" s="279"/>
      <c r="E92" s="279"/>
      <c r="F92" s="302" t="s">
        <v>526</v>
      </c>
      <c r="G92" s="303"/>
      <c r="H92" s="279" t="s">
        <v>549</v>
      </c>
      <c r="I92" s="279" t="s">
        <v>522</v>
      </c>
      <c r="J92" s="279">
        <v>255</v>
      </c>
      <c r="K92" s="293"/>
    </row>
    <row r="93" s="1" customFormat="1" ht="15" customHeight="1">
      <c r="B93" s="304"/>
      <c r="C93" s="279" t="s">
        <v>550</v>
      </c>
      <c r="D93" s="279"/>
      <c r="E93" s="279"/>
      <c r="F93" s="302" t="s">
        <v>520</v>
      </c>
      <c r="G93" s="303"/>
      <c r="H93" s="279" t="s">
        <v>551</v>
      </c>
      <c r="I93" s="279" t="s">
        <v>552</v>
      </c>
      <c r="J93" s="279"/>
      <c r="K93" s="293"/>
    </row>
    <row r="94" s="1" customFormat="1" ht="15" customHeight="1">
      <c r="B94" s="304"/>
      <c r="C94" s="279" t="s">
        <v>553</v>
      </c>
      <c r="D94" s="279"/>
      <c r="E94" s="279"/>
      <c r="F94" s="302" t="s">
        <v>520</v>
      </c>
      <c r="G94" s="303"/>
      <c r="H94" s="279" t="s">
        <v>554</v>
      </c>
      <c r="I94" s="279" t="s">
        <v>555</v>
      </c>
      <c r="J94" s="279"/>
      <c r="K94" s="293"/>
    </row>
    <row r="95" s="1" customFormat="1" ht="15" customHeight="1">
      <c r="B95" s="304"/>
      <c r="C95" s="279" t="s">
        <v>556</v>
      </c>
      <c r="D95" s="279"/>
      <c r="E95" s="279"/>
      <c r="F95" s="302" t="s">
        <v>520</v>
      </c>
      <c r="G95" s="303"/>
      <c r="H95" s="279" t="s">
        <v>556</v>
      </c>
      <c r="I95" s="279" t="s">
        <v>555</v>
      </c>
      <c r="J95" s="279"/>
      <c r="K95" s="293"/>
    </row>
    <row r="96" s="1" customFormat="1" ht="15" customHeight="1">
      <c r="B96" s="304"/>
      <c r="C96" s="279" t="s">
        <v>39</v>
      </c>
      <c r="D96" s="279"/>
      <c r="E96" s="279"/>
      <c r="F96" s="302" t="s">
        <v>520</v>
      </c>
      <c r="G96" s="303"/>
      <c r="H96" s="279" t="s">
        <v>557</v>
      </c>
      <c r="I96" s="279" t="s">
        <v>555</v>
      </c>
      <c r="J96" s="279"/>
      <c r="K96" s="293"/>
    </row>
    <row r="97" s="1" customFormat="1" ht="15" customHeight="1">
      <c r="B97" s="304"/>
      <c r="C97" s="279" t="s">
        <v>49</v>
      </c>
      <c r="D97" s="279"/>
      <c r="E97" s="279"/>
      <c r="F97" s="302" t="s">
        <v>520</v>
      </c>
      <c r="G97" s="303"/>
      <c r="H97" s="279" t="s">
        <v>558</v>
      </c>
      <c r="I97" s="279" t="s">
        <v>555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559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514</v>
      </c>
      <c r="D103" s="294"/>
      <c r="E103" s="294"/>
      <c r="F103" s="294" t="s">
        <v>515</v>
      </c>
      <c r="G103" s="295"/>
      <c r="H103" s="294" t="s">
        <v>55</v>
      </c>
      <c r="I103" s="294" t="s">
        <v>58</v>
      </c>
      <c r="J103" s="294" t="s">
        <v>516</v>
      </c>
      <c r="K103" s="293"/>
    </row>
    <row r="104" s="1" customFormat="1" ht="17.25" customHeight="1">
      <c r="B104" s="291"/>
      <c r="C104" s="296" t="s">
        <v>517</v>
      </c>
      <c r="D104" s="296"/>
      <c r="E104" s="296"/>
      <c r="F104" s="297" t="s">
        <v>518</v>
      </c>
      <c r="G104" s="298"/>
      <c r="H104" s="296"/>
      <c r="I104" s="296"/>
      <c r="J104" s="296" t="s">
        <v>519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54</v>
      </c>
      <c r="D106" s="301"/>
      <c r="E106" s="301"/>
      <c r="F106" s="302" t="s">
        <v>520</v>
      </c>
      <c r="G106" s="279"/>
      <c r="H106" s="279" t="s">
        <v>560</v>
      </c>
      <c r="I106" s="279" t="s">
        <v>522</v>
      </c>
      <c r="J106" s="279">
        <v>20</v>
      </c>
      <c r="K106" s="293"/>
    </row>
    <row r="107" s="1" customFormat="1" ht="15" customHeight="1">
      <c r="B107" s="291"/>
      <c r="C107" s="279" t="s">
        <v>523</v>
      </c>
      <c r="D107" s="279"/>
      <c r="E107" s="279"/>
      <c r="F107" s="302" t="s">
        <v>520</v>
      </c>
      <c r="G107" s="279"/>
      <c r="H107" s="279" t="s">
        <v>560</v>
      </c>
      <c r="I107" s="279" t="s">
        <v>522</v>
      </c>
      <c r="J107" s="279">
        <v>120</v>
      </c>
      <c r="K107" s="293"/>
    </row>
    <row r="108" s="1" customFormat="1" ht="15" customHeight="1">
      <c r="B108" s="304"/>
      <c r="C108" s="279" t="s">
        <v>525</v>
      </c>
      <c r="D108" s="279"/>
      <c r="E108" s="279"/>
      <c r="F108" s="302" t="s">
        <v>526</v>
      </c>
      <c r="G108" s="279"/>
      <c r="H108" s="279" t="s">
        <v>560</v>
      </c>
      <c r="I108" s="279" t="s">
        <v>522</v>
      </c>
      <c r="J108" s="279">
        <v>50</v>
      </c>
      <c r="K108" s="293"/>
    </row>
    <row r="109" s="1" customFormat="1" ht="15" customHeight="1">
      <c r="B109" s="304"/>
      <c r="C109" s="279" t="s">
        <v>528</v>
      </c>
      <c r="D109" s="279"/>
      <c r="E109" s="279"/>
      <c r="F109" s="302" t="s">
        <v>520</v>
      </c>
      <c r="G109" s="279"/>
      <c r="H109" s="279" t="s">
        <v>560</v>
      </c>
      <c r="I109" s="279" t="s">
        <v>530</v>
      </c>
      <c r="J109" s="279"/>
      <c r="K109" s="293"/>
    </row>
    <row r="110" s="1" customFormat="1" ht="15" customHeight="1">
      <c r="B110" s="304"/>
      <c r="C110" s="279" t="s">
        <v>539</v>
      </c>
      <c r="D110" s="279"/>
      <c r="E110" s="279"/>
      <c r="F110" s="302" t="s">
        <v>526</v>
      </c>
      <c r="G110" s="279"/>
      <c r="H110" s="279" t="s">
        <v>560</v>
      </c>
      <c r="I110" s="279" t="s">
        <v>522</v>
      </c>
      <c r="J110" s="279">
        <v>50</v>
      </c>
      <c r="K110" s="293"/>
    </row>
    <row r="111" s="1" customFormat="1" ht="15" customHeight="1">
      <c r="B111" s="304"/>
      <c r="C111" s="279" t="s">
        <v>547</v>
      </c>
      <c r="D111" s="279"/>
      <c r="E111" s="279"/>
      <c r="F111" s="302" t="s">
        <v>526</v>
      </c>
      <c r="G111" s="279"/>
      <c r="H111" s="279" t="s">
        <v>560</v>
      </c>
      <c r="I111" s="279" t="s">
        <v>522</v>
      </c>
      <c r="J111" s="279">
        <v>50</v>
      </c>
      <c r="K111" s="293"/>
    </row>
    <row r="112" s="1" customFormat="1" ht="15" customHeight="1">
      <c r="B112" s="304"/>
      <c r="C112" s="279" t="s">
        <v>545</v>
      </c>
      <c r="D112" s="279"/>
      <c r="E112" s="279"/>
      <c r="F112" s="302" t="s">
        <v>526</v>
      </c>
      <c r="G112" s="279"/>
      <c r="H112" s="279" t="s">
        <v>560</v>
      </c>
      <c r="I112" s="279" t="s">
        <v>522</v>
      </c>
      <c r="J112" s="279">
        <v>50</v>
      </c>
      <c r="K112" s="293"/>
    </row>
    <row r="113" s="1" customFormat="1" ht="15" customHeight="1">
      <c r="B113" s="304"/>
      <c r="C113" s="279" t="s">
        <v>54</v>
      </c>
      <c r="D113" s="279"/>
      <c r="E113" s="279"/>
      <c r="F113" s="302" t="s">
        <v>520</v>
      </c>
      <c r="G113" s="279"/>
      <c r="H113" s="279" t="s">
        <v>561</v>
      </c>
      <c r="I113" s="279" t="s">
        <v>522</v>
      </c>
      <c r="J113" s="279">
        <v>20</v>
      </c>
      <c r="K113" s="293"/>
    </row>
    <row r="114" s="1" customFormat="1" ht="15" customHeight="1">
      <c r="B114" s="304"/>
      <c r="C114" s="279" t="s">
        <v>562</v>
      </c>
      <c r="D114" s="279"/>
      <c r="E114" s="279"/>
      <c r="F114" s="302" t="s">
        <v>520</v>
      </c>
      <c r="G114" s="279"/>
      <c r="H114" s="279" t="s">
        <v>563</v>
      </c>
      <c r="I114" s="279" t="s">
        <v>522</v>
      </c>
      <c r="J114" s="279">
        <v>120</v>
      </c>
      <c r="K114" s="293"/>
    </row>
    <row r="115" s="1" customFormat="1" ht="15" customHeight="1">
      <c r="B115" s="304"/>
      <c r="C115" s="279" t="s">
        <v>39</v>
      </c>
      <c r="D115" s="279"/>
      <c r="E115" s="279"/>
      <c r="F115" s="302" t="s">
        <v>520</v>
      </c>
      <c r="G115" s="279"/>
      <c r="H115" s="279" t="s">
        <v>564</v>
      </c>
      <c r="I115" s="279" t="s">
        <v>555</v>
      </c>
      <c r="J115" s="279"/>
      <c r="K115" s="293"/>
    </row>
    <row r="116" s="1" customFormat="1" ht="15" customHeight="1">
      <c r="B116" s="304"/>
      <c r="C116" s="279" t="s">
        <v>49</v>
      </c>
      <c r="D116" s="279"/>
      <c r="E116" s="279"/>
      <c r="F116" s="302" t="s">
        <v>520</v>
      </c>
      <c r="G116" s="279"/>
      <c r="H116" s="279" t="s">
        <v>565</v>
      </c>
      <c r="I116" s="279" t="s">
        <v>555</v>
      </c>
      <c r="J116" s="279"/>
      <c r="K116" s="293"/>
    </row>
    <row r="117" s="1" customFormat="1" ht="15" customHeight="1">
      <c r="B117" s="304"/>
      <c r="C117" s="279" t="s">
        <v>58</v>
      </c>
      <c r="D117" s="279"/>
      <c r="E117" s="279"/>
      <c r="F117" s="302" t="s">
        <v>520</v>
      </c>
      <c r="G117" s="279"/>
      <c r="H117" s="279" t="s">
        <v>566</v>
      </c>
      <c r="I117" s="279" t="s">
        <v>567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568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514</v>
      </c>
      <c r="D123" s="294"/>
      <c r="E123" s="294"/>
      <c r="F123" s="294" t="s">
        <v>515</v>
      </c>
      <c r="G123" s="295"/>
      <c r="H123" s="294" t="s">
        <v>55</v>
      </c>
      <c r="I123" s="294" t="s">
        <v>58</v>
      </c>
      <c r="J123" s="294" t="s">
        <v>516</v>
      </c>
      <c r="K123" s="323"/>
    </row>
    <row r="124" s="1" customFormat="1" ht="17.25" customHeight="1">
      <c r="B124" s="322"/>
      <c r="C124" s="296" t="s">
        <v>517</v>
      </c>
      <c r="D124" s="296"/>
      <c r="E124" s="296"/>
      <c r="F124" s="297" t="s">
        <v>518</v>
      </c>
      <c r="G124" s="298"/>
      <c r="H124" s="296"/>
      <c r="I124" s="296"/>
      <c r="J124" s="296" t="s">
        <v>519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523</v>
      </c>
      <c r="D126" s="301"/>
      <c r="E126" s="301"/>
      <c r="F126" s="302" t="s">
        <v>520</v>
      </c>
      <c r="G126" s="279"/>
      <c r="H126" s="279" t="s">
        <v>560</v>
      </c>
      <c r="I126" s="279" t="s">
        <v>522</v>
      </c>
      <c r="J126" s="279">
        <v>120</v>
      </c>
      <c r="K126" s="327"/>
    </row>
    <row r="127" s="1" customFormat="1" ht="15" customHeight="1">
      <c r="B127" s="324"/>
      <c r="C127" s="279" t="s">
        <v>569</v>
      </c>
      <c r="D127" s="279"/>
      <c r="E127" s="279"/>
      <c r="F127" s="302" t="s">
        <v>520</v>
      </c>
      <c r="G127" s="279"/>
      <c r="H127" s="279" t="s">
        <v>570</v>
      </c>
      <c r="I127" s="279" t="s">
        <v>522</v>
      </c>
      <c r="J127" s="279" t="s">
        <v>571</v>
      </c>
      <c r="K127" s="327"/>
    </row>
    <row r="128" s="1" customFormat="1" ht="15" customHeight="1">
      <c r="B128" s="324"/>
      <c r="C128" s="279" t="s">
        <v>468</v>
      </c>
      <c r="D128" s="279"/>
      <c r="E128" s="279"/>
      <c r="F128" s="302" t="s">
        <v>520</v>
      </c>
      <c r="G128" s="279"/>
      <c r="H128" s="279" t="s">
        <v>572</v>
      </c>
      <c r="I128" s="279" t="s">
        <v>522</v>
      </c>
      <c r="J128" s="279" t="s">
        <v>571</v>
      </c>
      <c r="K128" s="327"/>
    </row>
    <row r="129" s="1" customFormat="1" ht="15" customHeight="1">
      <c r="B129" s="324"/>
      <c r="C129" s="279" t="s">
        <v>531</v>
      </c>
      <c r="D129" s="279"/>
      <c r="E129" s="279"/>
      <c r="F129" s="302" t="s">
        <v>526</v>
      </c>
      <c r="G129" s="279"/>
      <c r="H129" s="279" t="s">
        <v>532</v>
      </c>
      <c r="I129" s="279" t="s">
        <v>522</v>
      </c>
      <c r="J129" s="279">
        <v>15</v>
      </c>
      <c r="K129" s="327"/>
    </row>
    <row r="130" s="1" customFormat="1" ht="15" customHeight="1">
      <c r="B130" s="324"/>
      <c r="C130" s="305" t="s">
        <v>533</v>
      </c>
      <c r="D130" s="305"/>
      <c r="E130" s="305"/>
      <c r="F130" s="306" t="s">
        <v>526</v>
      </c>
      <c r="G130" s="305"/>
      <c r="H130" s="305" t="s">
        <v>534</v>
      </c>
      <c r="I130" s="305" t="s">
        <v>522</v>
      </c>
      <c r="J130" s="305">
        <v>15</v>
      </c>
      <c r="K130" s="327"/>
    </row>
    <row r="131" s="1" customFormat="1" ht="15" customHeight="1">
      <c r="B131" s="324"/>
      <c r="C131" s="305" t="s">
        <v>535</v>
      </c>
      <c r="D131" s="305"/>
      <c r="E131" s="305"/>
      <c r="F131" s="306" t="s">
        <v>526</v>
      </c>
      <c r="G131" s="305"/>
      <c r="H131" s="305" t="s">
        <v>536</v>
      </c>
      <c r="I131" s="305" t="s">
        <v>522</v>
      </c>
      <c r="J131" s="305">
        <v>20</v>
      </c>
      <c r="K131" s="327"/>
    </row>
    <row r="132" s="1" customFormat="1" ht="15" customHeight="1">
      <c r="B132" s="324"/>
      <c r="C132" s="305" t="s">
        <v>537</v>
      </c>
      <c r="D132" s="305"/>
      <c r="E132" s="305"/>
      <c r="F132" s="306" t="s">
        <v>526</v>
      </c>
      <c r="G132" s="305"/>
      <c r="H132" s="305" t="s">
        <v>538</v>
      </c>
      <c r="I132" s="305" t="s">
        <v>522</v>
      </c>
      <c r="J132" s="305">
        <v>20</v>
      </c>
      <c r="K132" s="327"/>
    </row>
    <row r="133" s="1" customFormat="1" ht="15" customHeight="1">
      <c r="B133" s="324"/>
      <c r="C133" s="279" t="s">
        <v>525</v>
      </c>
      <c r="D133" s="279"/>
      <c r="E133" s="279"/>
      <c r="F133" s="302" t="s">
        <v>526</v>
      </c>
      <c r="G133" s="279"/>
      <c r="H133" s="279" t="s">
        <v>560</v>
      </c>
      <c r="I133" s="279" t="s">
        <v>522</v>
      </c>
      <c r="J133" s="279">
        <v>50</v>
      </c>
      <c r="K133" s="327"/>
    </row>
    <row r="134" s="1" customFormat="1" ht="15" customHeight="1">
      <c r="B134" s="324"/>
      <c r="C134" s="279" t="s">
        <v>539</v>
      </c>
      <c r="D134" s="279"/>
      <c r="E134" s="279"/>
      <c r="F134" s="302" t="s">
        <v>526</v>
      </c>
      <c r="G134" s="279"/>
      <c r="H134" s="279" t="s">
        <v>560</v>
      </c>
      <c r="I134" s="279" t="s">
        <v>522</v>
      </c>
      <c r="J134" s="279">
        <v>50</v>
      </c>
      <c r="K134" s="327"/>
    </row>
    <row r="135" s="1" customFormat="1" ht="15" customHeight="1">
      <c r="B135" s="324"/>
      <c r="C135" s="279" t="s">
        <v>545</v>
      </c>
      <c r="D135" s="279"/>
      <c r="E135" s="279"/>
      <c r="F135" s="302" t="s">
        <v>526</v>
      </c>
      <c r="G135" s="279"/>
      <c r="H135" s="279" t="s">
        <v>560</v>
      </c>
      <c r="I135" s="279" t="s">
        <v>522</v>
      </c>
      <c r="J135" s="279">
        <v>50</v>
      </c>
      <c r="K135" s="327"/>
    </row>
    <row r="136" s="1" customFormat="1" ht="15" customHeight="1">
      <c r="B136" s="324"/>
      <c r="C136" s="279" t="s">
        <v>547</v>
      </c>
      <c r="D136" s="279"/>
      <c r="E136" s="279"/>
      <c r="F136" s="302" t="s">
        <v>526</v>
      </c>
      <c r="G136" s="279"/>
      <c r="H136" s="279" t="s">
        <v>560</v>
      </c>
      <c r="I136" s="279" t="s">
        <v>522</v>
      </c>
      <c r="J136" s="279">
        <v>50</v>
      </c>
      <c r="K136" s="327"/>
    </row>
    <row r="137" s="1" customFormat="1" ht="15" customHeight="1">
      <c r="B137" s="324"/>
      <c r="C137" s="279" t="s">
        <v>548</v>
      </c>
      <c r="D137" s="279"/>
      <c r="E137" s="279"/>
      <c r="F137" s="302" t="s">
        <v>526</v>
      </c>
      <c r="G137" s="279"/>
      <c r="H137" s="279" t="s">
        <v>573</v>
      </c>
      <c r="I137" s="279" t="s">
        <v>522</v>
      </c>
      <c r="J137" s="279">
        <v>255</v>
      </c>
      <c r="K137" s="327"/>
    </row>
    <row r="138" s="1" customFormat="1" ht="15" customHeight="1">
      <c r="B138" s="324"/>
      <c r="C138" s="279" t="s">
        <v>550</v>
      </c>
      <c r="D138" s="279"/>
      <c r="E138" s="279"/>
      <c r="F138" s="302" t="s">
        <v>520</v>
      </c>
      <c r="G138" s="279"/>
      <c r="H138" s="279" t="s">
        <v>574</v>
      </c>
      <c r="I138" s="279" t="s">
        <v>552</v>
      </c>
      <c r="J138" s="279"/>
      <c r="K138" s="327"/>
    </row>
    <row r="139" s="1" customFormat="1" ht="15" customHeight="1">
      <c r="B139" s="324"/>
      <c r="C139" s="279" t="s">
        <v>553</v>
      </c>
      <c r="D139" s="279"/>
      <c r="E139" s="279"/>
      <c r="F139" s="302" t="s">
        <v>520</v>
      </c>
      <c r="G139" s="279"/>
      <c r="H139" s="279" t="s">
        <v>575</v>
      </c>
      <c r="I139" s="279" t="s">
        <v>555</v>
      </c>
      <c r="J139" s="279"/>
      <c r="K139" s="327"/>
    </row>
    <row r="140" s="1" customFormat="1" ht="15" customHeight="1">
      <c r="B140" s="324"/>
      <c r="C140" s="279" t="s">
        <v>556</v>
      </c>
      <c r="D140" s="279"/>
      <c r="E140" s="279"/>
      <c r="F140" s="302" t="s">
        <v>520</v>
      </c>
      <c r="G140" s="279"/>
      <c r="H140" s="279" t="s">
        <v>556</v>
      </c>
      <c r="I140" s="279" t="s">
        <v>555</v>
      </c>
      <c r="J140" s="279"/>
      <c r="K140" s="327"/>
    </row>
    <row r="141" s="1" customFormat="1" ht="15" customHeight="1">
      <c r="B141" s="324"/>
      <c r="C141" s="279" t="s">
        <v>39</v>
      </c>
      <c r="D141" s="279"/>
      <c r="E141" s="279"/>
      <c r="F141" s="302" t="s">
        <v>520</v>
      </c>
      <c r="G141" s="279"/>
      <c r="H141" s="279" t="s">
        <v>576</v>
      </c>
      <c r="I141" s="279" t="s">
        <v>555</v>
      </c>
      <c r="J141" s="279"/>
      <c r="K141" s="327"/>
    </row>
    <row r="142" s="1" customFormat="1" ht="15" customHeight="1">
      <c r="B142" s="324"/>
      <c r="C142" s="279" t="s">
        <v>577</v>
      </c>
      <c r="D142" s="279"/>
      <c r="E142" s="279"/>
      <c r="F142" s="302" t="s">
        <v>520</v>
      </c>
      <c r="G142" s="279"/>
      <c r="H142" s="279" t="s">
        <v>578</v>
      </c>
      <c r="I142" s="279" t="s">
        <v>555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579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514</v>
      </c>
      <c r="D148" s="294"/>
      <c r="E148" s="294"/>
      <c r="F148" s="294" t="s">
        <v>515</v>
      </c>
      <c r="G148" s="295"/>
      <c r="H148" s="294" t="s">
        <v>55</v>
      </c>
      <c r="I148" s="294" t="s">
        <v>58</v>
      </c>
      <c r="J148" s="294" t="s">
        <v>516</v>
      </c>
      <c r="K148" s="293"/>
    </row>
    <row r="149" s="1" customFormat="1" ht="17.25" customHeight="1">
      <c r="B149" s="291"/>
      <c r="C149" s="296" t="s">
        <v>517</v>
      </c>
      <c r="D149" s="296"/>
      <c r="E149" s="296"/>
      <c r="F149" s="297" t="s">
        <v>518</v>
      </c>
      <c r="G149" s="298"/>
      <c r="H149" s="296"/>
      <c r="I149" s="296"/>
      <c r="J149" s="296" t="s">
        <v>519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523</v>
      </c>
      <c r="D151" s="279"/>
      <c r="E151" s="279"/>
      <c r="F151" s="332" t="s">
        <v>520</v>
      </c>
      <c r="G151" s="279"/>
      <c r="H151" s="331" t="s">
        <v>560</v>
      </c>
      <c r="I151" s="331" t="s">
        <v>522</v>
      </c>
      <c r="J151" s="331">
        <v>120</v>
      </c>
      <c r="K151" s="327"/>
    </row>
    <row r="152" s="1" customFormat="1" ht="15" customHeight="1">
      <c r="B152" s="304"/>
      <c r="C152" s="331" t="s">
        <v>569</v>
      </c>
      <c r="D152" s="279"/>
      <c r="E152" s="279"/>
      <c r="F152" s="332" t="s">
        <v>520</v>
      </c>
      <c r="G152" s="279"/>
      <c r="H152" s="331" t="s">
        <v>580</v>
      </c>
      <c r="I152" s="331" t="s">
        <v>522</v>
      </c>
      <c r="J152" s="331" t="s">
        <v>571</v>
      </c>
      <c r="K152" s="327"/>
    </row>
    <row r="153" s="1" customFormat="1" ht="15" customHeight="1">
      <c r="B153" s="304"/>
      <c r="C153" s="331" t="s">
        <v>468</v>
      </c>
      <c r="D153" s="279"/>
      <c r="E153" s="279"/>
      <c r="F153" s="332" t="s">
        <v>520</v>
      </c>
      <c r="G153" s="279"/>
      <c r="H153" s="331" t="s">
        <v>581</v>
      </c>
      <c r="I153" s="331" t="s">
        <v>522</v>
      </c>
      <c r="J153" s="331" t="s">
        <v>571</v>
      </c>
      <c r="K153" s="327"/>
    </row>
    <row r="154" s="1" customFormat="1" ht="15" customHeight="1">
      <c r="B154" s="304"/>
      <c r="C154" s="331" t="s">
        <v>525</v>
      </c>
      <c r="D154" s="279"/>
      <c r="E154" s="279"/>
      <c r="F154" s="332" t="s">
        <v>526</v>
      </c>
      <c r="G154" s="279"/>
      <c r="H154" s="331" t="s">
        <v>560</v>
      </c>
      <c r="I154" s="331" t="s">
        <v>522</v>
      </c>
      <c r="J154" s="331">
        <v>50</v>
      </c>
      <c r="K154" s="327"/>
    </row>
    <row r="155" s="1" customFormat="1" ht="15" customHeight="1">
      <c r="B155" s="304"/>
      <c r="C155" s="331" t="s">
        <v>528</v>
      </c>
      <c r="D155" s="279"/>
      <c r="E155" s="279"/>
      <c r="F155" s="332" t="s">
        <v>520</v>
      </c>
      <c r="G155" s="279"/>
      <c r="H155" s="331" t="s">
        <v>560</v>
      </c>
      <c r="I155" s="331" t="s">
        <v>530</v>
      </c>
      <c r="J155" s="331"/>
      <c r="K155" s="327"/>
    </row>
    <row r="156" s="1" customFormat="1" ht="15" customHeight="1">
      <c r="B156" s="304"/>
      <c r="C156" s="331" t="s">
        <v>539</v>
      </c>
      <c r="D156" s="279"/>
      <c r="E156" s="279"/>
      <c r="F156" s="332" t="s">
        <v>526</v>
      </c>
      <c r="G156" s="279"/>
      <c r="H156" s="331" t="s">
        <v>560</v>
      </c>
      <c r="I156" s="331" t="s">
        <v>522</v>
      </c>
      <c r="J156" s="331">
        <v>50</v>
      </c>
      <c r="K156" s="327"/>
    </row>
    <row r="157" s="1" customFormat="1" ht="15" customHeight="1">
      <c r="B157" s="304"/>
      <c r="C157" s="331" t="s">
        <v>547</v>
      </c>
      <c r="D157" s="279"/>
      <c r="E157" s="279"/>
      <c r="F157" s="332" t="s">
        <v>526</v>
      </c>
      <c r="G157" s="279"/>
      <c r="H157" s="331" t="s">
        <v>560</v>
      </c>
      <c r="I157" s="331" t="s">
        <v>522</v>
      </c>
      <c r="J157" s="331">
        <v>50</v>
      </c>
      <c r="K157" s="327"/>
    </row>
    <row r="158" s="1" customFormat="1" ht="15" customHeight="1">
      <c r="B158" s="304"/>
      <c r="C158" s="331" t="s">
        <v>545</v>
      </c>
      <c r="D158" s="279"/>
      <c r="E158" s="279"/>
      <c r="F158" s="332" t="s">
        <v>526</v>
      </c>
      <c r="G158" s="279"/>
      <c r="H158" s="331" t="s">
        <v>560</v>
      </c>
      <c r="I158" s="331" t="s">
        <v>522</v>
      </c>
      <c r="J158" s="331">
        <v>50</v>
      </c>
      <c r="K158" s="327"/>
    </row>
    <row r="159" s="1" customFormat="1" ht="15" customHeight="1">
      <c r="B159" s="304"/>
      <c r="C159" s="331" t="s">
        <v>94</v>
      </c>
      <c r="D159" s="279"/>
      <c r="E159" s="279"/>
      <c r="F159" s="332" t="s">
        <v>520</v>
      </c>
      <c r="G159" s="279"/>
      <c r="H159" s="331" t="s">
        <v>582</v>
      </c>
      <c r="I159" s="331" t="s">
        <v>522</v>
      </c>
      <c r="J159" s="331" t="s">
        <v>583</v>
      </c>
      <c r="K159" s="327"/>
    </row>
    <row r="160" s="1" customFormat="1" ht="15" customHeight="1">
      <c r="B160" s="304"/>
      <c r="C160" s="331" t="s">
        <v>584</v>
      </c>
      <c r="D160" s="279"/>
      <c r="E160" s="279"/>
      <c r="F160" s="332" t="s">
        <v>520</v>
      </c>
      <c r="G160" s="279"/>
      <c r="H160" s="331" t="s">
        <v>585</v>
      </c>
      <c r="I160" s="331" t="s">
        <v>555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586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514</v>
      </c>
      <c r="D166" s="294"/>
      <c r="E166" s="294"/>
      <c r="F166" s="294" t="s">
        <v>515</v>
      </c>
      <c r="G166" s="336"/>
      <c r="H166" s="337" t="s">
        <v>55</v>
      </c>
      <c r="I166" s="337" t="s">
        <v>58</v>
      </c>
      <c r="J166" s="294" t="s">
        <v>516</v>
      </c>
      <c r="K166" s="271"/>
    </row>
    <row r="167" s="1" customFormat="1" ht="17.25" customHeight="1">
      <c r="B167" s="272"/>
      <c r="C167" s="296" t="s">
        <v>517</v>
      </c>
      <c r="D167" s="296"/>
      <c r="E167" s="296"/>
      <c r="F167" s="297" t="s">
        <v>518</v>
      </c>
      <c r="G167" s="338"/>
      <c r="H167" s="339"/>
      <c r="I167" s="339"/>
      <c r="J167" s="296" t="s">
        <v>519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523</v>
      </c>
      <c r="D169" s="279"/>
      <c r="E169" s="279"/>
      <c r="F169" s="302" t="s">
        <v>520</v>
      </c>
      <c r="G169" s="279"/>
      <c r="H169" s="279" t="s">
        <v>560</v>
      </c>
      <c r="I169" s="279" t="s">
        <v>522</v>
      </c>
      <c r="J169" s="279">
        <v>120</v>
      </c>
      <c r="K169" s="327"/>
    </row>
    <row r="170" s="1" customFormat="1" ht="15" customHeight="1">
      <c r="B170" s="304"/>
      <c r="C170" s="279" t="s">
        <v>569</v>
      </c>
      <c r="D170" s="279"/>
      <c r="E170" s="279"/>
      <c r="F170" s="302" t="s">
        <v>520</v>
      </c>
      <c r="G170" s="279"/>
      <c r="H170" s="279" t="s">
        <v>570</v>
      </c>
      <c r="I170" s="279" t="s">
        <v>522</v>
      </c>
      <c r="J170" s="279" t="s">
        <v>571</v>
      </c>
      <c r="K170" s="327"/>
    </row>
    <row r="171" s="1" customFormat="1" ht="15" customHeight="1">
      <c r="B171" s="304"/>
      <c r="C171" s="279" t="s">
        <v>468</v>
      </c>
      <c r="D171" s="279"/>
      <c r="E171" s="279"/>
      <c r="F171" s="302" t="s">
        <v>520</v>
      </c>
      <c r="G171" s="279"/>
      <c r="H171" s="279" t="s">
        <v>587</v>
      </c>
      <c r="I171" s="279" t="s">
        <v>522</v>
      </c>
      <c r="J171" s="279" t="s">
        <v>571</v>
      </c>
      <c r="K171" s="327"/>
    </row>
    <row r="172" s="1" customFormat="1" ht="15" customHeight="1">
      <c r="B172" s="304"/>
      <c r="C172" s="279" t="s">
        <v>525</v>
      </c>
      <c r="D172" s="279"/>
      <c r="E172" s="279"/>
      <c r="F172" s="302" t="s">
        <v>526</v>
      </c>
      <c r="G172" s="279"/>
      <c r="H172" s="279" t="s">
        <v>587</v>
      </c>
      <c r="I172" s="279" t="s">
        <v>522</v>
      </c>
      <c r="J172" s="279">
        <v>50</v>
      </c>
      <c r="K172" s="327"/>
    </row>
    <row r="173" s="1" customFormat="1" ht="15" customHeight="1">
      <c r="B173" s="304"/>
      <c r="C173" s="279" t="s">
        <v>528</v>
      </c>
      <c r="D173" s="279"/>
      <c r="E173" s="279"/>
      <c r="F173" s="302" t="s">
        <v>520</v>
      </c>
      <c r="G173" s="279"/>
      <c r="H173" s="279" t="s">
        <v>587</v>
      </c>
      <c r="I173" s="279" t="s">
        <v>530</v>
      </c>
      <c r="J173" s="279"/>
      <c r="K173" s="327"/>
    </row>
    <row r="174" s="1" customFormat="1" ht="15" customHeight="1">
      <c r="B174" s="304"/>
      <c r="C174" s="279" t="s">
        <v>539</v>
      </c>
      <c r="D174" s="279"/>
      <c r="E174" s="279"/>
      <c r="F174" s="302" t="s">
        <v>526</v>
      </c>
      <c r="G174" s="279"/>
      <c r="H174" s="279" t="s">
        <v>587</v>
      </c>
      <c r="I174" s="279" t="s">
        <v>522</v>
      </c>
      <c r="J174" s="279">
        <v>50</v>
      </c>
      <c r="K174" s="327"/>
    </row>
    <row r="175" s="1" customFormat="1" ht="15" customHeight="1">
      <c r="B175" s="304"/>
      <c r="C175" s="279" t="s">
        <v>547</v>
      </c>
      <c r="D175" s="279"/>
      <c r="E175" s="279"/>
      <c r="F175" s="302" t="s">
        <v>526</v>
      </c>
      <c r="G175" s="279"/>
      <c r="H175" s="279" t="s">
        <v>587</v>
      </c>
      <c r="I175" s="279" t="s">
        <v>522</v>
      </c>
      <c r="J175" s="279">
        <v>50</v>
      </c>
      <c r="K175" s="327"/>
    </row>
    <row r="176" s="1" customFormat="1" ht="15" customHeight="1">
      <c r="B176" s="304"/>
      <c r="C176" s="279" t="s">
        <v>545</v>
      </c>
      <c r="D176" s="279"/>
      <c r="E176" s="279"/>
      <c r="F176" s="302" t="s">
        <v>526</v>
      </c>
      <c r="G176" s="279"/>
      <c r="H176" s="279" t="s">
        <v>587</v>
      </c>
      <c r="I176" s="279" t="s">
        <v>522</v>
      </c>
      <c r="J176" s="279">
        <v>50</v>
      </c>
      <c r="K176" s="327"/>
    </row>
    <row r="177" s="1" customFormat="1" ht="15" customHeight="1">
      <c r="B177" s="304"/>
      <c r="C177" s="279" t="s">
        <v>103</v>
      </c>
      <c r="D177" s="279"/>
      <c r="E177" s="279"/>
      <c r="F177" s="302" t="s">
        <v>520</v>
      </c>
      <c r="G177" s="279"/>
      <c r="H177" s="279" t="s">
        <v>588</v>
      </c>
      <c r="I177" s="279" t="s">
        <v>589</v>
      </c>
      <c r="J177" s="279"/>
      <c r="K177" s="327"/>
    </row>
    <row r="178" s="1" customFormat="1" ht="15" customHeight="1">
      <c r="B178" s="304"/>
      <c r="C178" s="279" t="s">
        <v>58</v>
      </c>
      <c r="D178" s="279"/>
      <c r="E178" s="279"/>
      <c r="F178" s="302" t="s">
        <v>520</v>
      </c>
      <c r="G178" s="279"/>
      <c r="H178" s="279" t="s">
        <v>590</v>
      </c>
      <c r="I178" s="279" t="s">
        <v>591</v>
      </c>
      <c r="J178" s="279">
        <v>1</v>
      </c>
      <c r="K178" s="327"/>
    </row>
    <row r="179" s="1" customFormat="1" ht="15" customHeight="1">
      <c r="B179" s="304"/>
      <c r="C179" s="279" t="s">
        <v>54</v>
      </c>
      <c r="D179" s="279"/>
      <c r="E179" s="279"/>
      <c r="F179" s="302" t="s">
        <v>520</v>
      </c>
      <c r="G179" s="279"/>
      <c r="H179" s="279" t="s">
        <v>592</v>
      </c>
      <c r="I179" s="279" t="s">
        <v>522</v>
      </c>
      <c r="J179" s="279">
        <v>20</v>
      </c>
      <c r="K179" s="327"/>
    </row>
    <row r="180" s="1" customFormat="1" ht="15" customHeight="1">
      <c r="B180" s="304"/>
      <c r="C180" s="279" t="s">
        <v>55</v>
      </c>
      <c r="D180" s="279"/>
      <c r="E180" s="279"/>
      <c r="F180" s="302" t="s">
        <v>520</v>
      </c>
      <c r="G180" s="279"/>
      <c r="H180" s="279" t="s">
        <v>593</v>
      </c>
      <c r="I180" s="279" t="s">
        <v>522</v>
      </c>
      <c r="J180" s="279">
        <v>255</v>
      </c>
      <c r="K180" s="327"/>
    </row>
    <row r="181" s="1" customFormat="1" ht="15" customHeight="1">
      <c r="B181" s="304"/>
      <c r="C181" s="279" t="s">
        <v>104</v>
      </c>
      <c r="D181" s="279"/>
      <c r="E181" s="279"/>
      <c r="F181" s="302" t="s">
        <v>520</v>
      </c>
      <c r="G181" s="279"/>
      <c r="H181" s="279" t="s">
        <v>484</v>
      </c>
      <c r="I181" s="279" t="s">
        <v>522</v>
      </c>
      <c r="J181" s="279">
        <v>10</v>
      </c>
      <c r="K181" s="327"/>
    </row>
    <row r="182" s="1" customFormat="1" ht="15" customHeight="1">
      <c r="B182" s="304"/>
      <c r="C182" s="279" t="s">
        <v>105</v>
      </c>
      <c r="D182" s="279"/>
      <c r="E182" s="279"/>
      <c r="F182" s="302" t="s">
        <v>520</v>
      </c>
      <c r="G182" s="279"/>
      <c r="H182" s="279" t="s">
        <v>594</v>
      </c>
      <c r="I182" s="279" t="s">
        <v>555</v>
      </c>
      <c r="J182" s="279"/>
      <c r="K182" s="327"/>
    </row>
    <row r="183" s="1" customFormat="1" ht="15" customHeight="1">
      <c r="B183" s="304"/>
      <c r="C183" s="279" t="s">
        <v>595</v>
      </c>
      <c r="D183" s="279"/>
      <c r="E183" s="279"/>
      <c r="F183" s="302" t="s">
        <v>520</v>
      </c>
      <c r="G183" s="279"/>
      <c r="H183" s="279" t="s">
        <v>596</v>
      </c>
      <c r="I183" s="279" t="s">
        <v>555</v>
      </c>
      <c r="J183" s="279"/>
      <c r="K183" s="327"/>
    </row>
    <row r="184" s="1" customFormat="1" ht="15" customHeight="1">
      <c r="B184" s="304"/>
      <c r="C184" s="279" t="s">
        <v>584</v>
      </c>
      <c r="D184" s="279"/>
      <c r="E184" s="279"/>
      <c r="F184" s="302" t="s">
        <v>520</v>
      </c>
      <c r="G184" s="279"/>
      <c r="H184" s="279" t="s">
        <v>597</v>
      </c>
      <c r="I184" s="279" t="s">
        <v>555</v>
      </c>
      <c r="J184" s="279"/>
      <c r="K184" s="327"/>
    </row>
    <row r="185" s="1" customFormat="1" ht="15" customHeight="1">
      <c r="B185" s="304"/>
      <c r="C185" s="279" t="s">
        <v>107</v>
      </c>
      <c r="D185" s="279"/>
      <c r="E185" s="279"/>
      <c r="F185" s="302" t="s">
        <v>526</v>
      </c>
      <c r="G185" s="279"/>
      <c r="H185" s="279" t="s">
        <v>598</v>
      </c>
      <c r="I185" s="279" t="s">
        <v>522</v>
      </c>
      <c r="J185" s="279">
        <v>50</v>
      </c>
      <c r="K185" s="327"/>
    </row>
    <row r="186" s="1" customFormat="1" ht="15" customHeight="1">
      <c r="B186" s="304"/>
      <c r="C186" s="279" t="s">
        <v>599</v>
      </c>
      <c r="D186" s="279"/>
      <c r="E186" s="279"/>
      <c r="F186" s="302" t="s">
        <v>526</v>
      </c>
      <c r="G186" s="279"/>
      <c r="H186" s="279" t="s">
        <v>600</v>
      </c>
      <c r="I186" s="279" t="s">
        <v>601</v>
      </c>
      <c r="J186" s="279"/>
      <c r="K186" s="327"/>
    </row>
    <row r="187" s="1" customFormat="1" ht="15" customHeight="1">
      <c r="B187" s="304"/>
      <c r="C187" s="279" t="s">
        <v>602</v>
      </c>
      <c r="D187" s="279"/>
      <c r="E187" s="279"/>
      <c r="F187" s="302" t="s">
        <v>526</v>
      </c>
      <c r="G187" s="279"/>
      <c r="H187" s="279" t="s">
        <v>603</v>
      </c>
      <c r="I187" s="279" t="s">
        <v>601</v>
      </c>
      <c r="J187" s="279"/>
      <c r="K187" s="327"/>
    </row>
    <row r="188" s="1" customFormat="1" ht="15" customHeight="1">
      <c r="B188" s="304"/>
      <c r="C188" s="279" t="s">
        <v>604</v>
      </c>
      <c r="D188" s="279"/>
      <c r="E188" s="279"/>
      <c r="F188" s="302" t="s">
        <v>526</v>
      </c>
      <c r="G188" s="279"/>
      <c r="H188" s="279" t="s">
        <v>605</v>
      </c>
      <c r="I188" s="279" t="s">
        <v>601</v>
      </c>
      <c r="J188" s="279"/>
      <c r="K188" s="327"/>
    </row>
    <row r="189" s="1" customFormat="1" ht="15" customHeight="1">
      <c r="B189" s="304"/>
      <c r="C189" s="340" t="s">
        <v>606</v>
      </c>
      <c r="D189" s="279"/>
      <c r="E189" s="279"/>
      <c r="F189" s="302" t="s">
        <v>526</v>
      </c>
      <c r="G189" s="279"/>
      <c r="H189" s="279" t="s">
        <v>607</v>
      </c>
      <c r="I189" s="279" t="s">
        <v>608</v>
      </c>
      <c r="J189" s="341" t="s">
        <v>609</v>
      </c>
      <c r="K189" s="327"/>
    </row>
    <row r="190" s="16" customFormat="1" ht="15" customHeight="1">
      <c r="B190" s="342"/>
      <c r="C190" s="343" t="s">
        <v>610</v>
      </c>
      <c r="D190" s="344"/>
      <c r="E190" s="344"/>
      <c r="F190" s="345" t="s">
        <v>526</v>
      </c>
      <c r="G190" s="344"/>
      <c r="H190" s="344" t="s">
        <v>611</v>
      </c>
      <c r="I190" s="344" t="s">
        <v>608</v>
      </c>
      <c r="J190" s="346" t="s">
        <v>609</v>
      </c>
      <c r="K190" s="347"/>
    </row>
    <row r="191" s="1" customFormat="1" ht="15" customHeight="1">
      <c r="B191" s="304"/>
      <c r="C191" s="340" t="s">
        <v>43</v>
      </c>
      <c r="D191" s="279"/>
      <c r="E191" s="279"/>
      <c r="F191" s="302" t="s">
        <v>520</v>
      </c>
      <c r="G191" s="279"/>
      <c r="H191" s="276" t="s">
        <v>612</v>
      </c>
      <c r="I191" s="279" t="s">
        <v>613</v>
      </c>
      <c r="J191" s="279"/>
      <c r="K191" s="327"/>
    </row>
    <row r="192" s="1" customFormat="1" ht="15" customHeight="1">
      <c r="B192" s="304"/>
      <c r="C192" s="340" t="s">
        <v>614</v>
      </c>
      <c r="D192" s="279"/>
      <c r="E192" s="279"/>
      <c r="F192" s="302" t="s">
        <v>520</v>
      </c>
      <c r="G192" s="279"/>
      <c r="H192" s="279" t="s">
        <v>615</v>
      </c>
      <c r="I192" s="279" t="s">
        <v>555</v>
      </c>
      <c r="J192" s="279"/>
      <c r="K192" s="327"/>
    </row>
    <row r="193" s="1" customFormat="1" ht="15" customHeight="1">
      <c r="B193" s="304"/>
      <c r="C193" s="340" t="s">
        <v>616</v>
      </c>
      <c r="D193" s="279"/>
      <c r="E193" s="279"/>
      <c r="F193" s="302" t="s">
        <v>520</v>
      </c>
      <c r="G193" s="279"/>
      <c r="H193" s="279" t="s">
        <v>617</v>
      </c>
      <c r="I193" s="279" t="s">
        <v>555</v>
      </c>
      <c r="J193" s="279"/>
      <c r="K193" s="327"/>
    </row>
    <row r="194" s="1" customFormat="1" ht="15" customHeight="1">
      <c r="B194" s="304"/>
      <c r="C194" s="340" t="s">
        <v>618</v>
      </c>
      <c r="D194" s="279"/>
      <c r="E194" s="279"/>
      <c r="F194" s="302" t="s">
        <v>526</v>
      </c>
      <c r="G194" s="279"/>
      <c r="H194" s="279" t="s">
        <v>619</v>
      </c>
      <c r="I194" s="279" t="s">
        <v>555</v>
      </c>
      <c r="J194" s="279"/>
      <c r="K194" s="327"/>
    </row>
    <row r="195" s="1" customFormat="1" ht="15" customHeight="1">
      <c r="B195" s="333"/>
      <c r="C195" s="348"/>
      <c r="D195" s="313"/>
      <c r="E195" s="313"/>
      <c r="F195" s="313"/>
      <c r="G195" s="313"/>
      <c r="H195" s="313"/>
      <c r="I195" s="313"/>
      <c r="J195" s="313"/>
      <c r="K195" s="334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315"/>
      <c r="C197" s="325"/>
      <c r="D197" s="325"/>
      <c r="E197" s="325"/>
      <c r="F197" s="335"/>
      <c r="G197" s="325"/>
      <c r="H197" s="325"/>
      <c r="I197" s="325"/>
      <c r="J197" s="325"/>
      <c r="K197" s="315"/>
    </row>
    <row r="198" s="1" customFormat="1" ht="18.75" customHeight="1">
      <c r="B198" s="287"/>
      <c r="C198" s="287"/>
      <c r="D198" s="287"/>
      <c r="E198" s="287"/>
      <c r="F198" s="287"/>
      <c r="G198" s="287"/>
      <c r="H198" s="287"/>
      <c r="I198" s="287"/>
      <c r="J198" s="287"/>
      <c r="K198" s="287"/>
    </row>
    <row r="199" s="1" customFormat="1" ht="13.5">
      <c r="B199" s="266"/>
      <c r="C199" s="267"/>
      <c r="D199" s="267"/>
      <c r="E199" s="267"/>
      <c r="F199" s="267"/>
      <c r="G199" s="267"/>
      <c r="H199" s="267"/>
      <c r="I199" s="267"/>
      <c r="J199" s="267"/>
      <c r="K199" s="268"/>
    </row>
    <row r="200" s="1" customFormat="1" ht="21">
      <c r="B200" s="269"/>
      <c r="C200" s="270" t="s">
        <v>620</v>
      </c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25.5" customHeight="1">
      <c r="B201" s="269"/>
      <c r="C201" s="349" t="s">
        <v>621</v>
      </c>
      <c r="D201" s="349"/>
      <c r="E201" s="349"/>
      <c r="F201" s="349" t="s">
        <v>622</v>
      </c>
      <c r="G201" s="350"/>
      <c r="H201" s="349" t="s">
        <v>623</v>
      </c>
      <c r="I201" s="349"/>
      <c r="J201" s="349"/>
      <c r="K201" s="271"/>
    </row>
    <row r="202" s="1" customFormat="1" ht="5.25" customHeight="1">
      <c r="B202" s="304"/>
      <c r="C202" s="299"/>
      <c r="D202" s="299"/>
      <c r="E202" s="299"/>
      <c r="F202" s="299"/>
      <c r="G202" s="325"/>
      <c r="H202" s="299"/>
      <c r="I202" s="299"/>
      <c r="J202" s="299"/>
      <c r="K202" s="327"/>
    </row>
    <row r="203" s="1" customFormat="1" ht="15" customHeight="1">
      <c r="B203" s="304"/>
      <c r="C203" s="279" t="s">
        <v>613</v>
      </c>
      <c r="D203" s="279"/>
      <c r="E203" s="279"/>
      <c r="F203" s="302" t="s">
        <v>44</v>
      </c>
      <c r="G203" s="279"/>
      <c r="H203" s="279" t="s">
        <v>624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45</v>
      </c>
      <c r="G204" s="279"/>
      <c r="H204" s="279" t="s">
        <v>625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48</v>
      </c>
      <c r="G205" s="279"/>
      <c r="H205" s="279" t="s">
        <v>626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46</v>
      </c>
      <c r="G206" s="279"/>
      <c r="H206" s="279" t="s">
        <v>627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 t="s">
        <v>47</v>
      </c>
      <c r="G207" s="279"/>
      <c r="H207" s="279" t="s">
        <v>628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/>
      <c r="G208" s="279"/>
      <c r="H208" s="279"/>
      <c r="I208" s="279"/>
      <c r="J208" s="279"/>
      <c r="K208" s="327"/>
    </row>
    <row r="209" s="1" customFormat="1" ht="15" customHeight="1">
      <c r="B209" s="304"/>
      <c r="C209" s="279" t="s">
        <v>567</v>
      </c>
      <c r="D209" s="279"/>
      <c r="E209" s="279"/>
      <c r="F209" s="302" t="s">
        <v>80</v>
      </c>
      <c r="G209" s="279"/>
      <c r="H209" s="279" t="s">
        <v>629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462</v>
      </c>
      <c r="G210" s="279"/>
      <c r="H210" s="279" t="s">
        <v>463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460</v>
      </c>
      <c r="G211" s="279"/>
      <c r="H211" s="279" t="s">
        <v>630</v>
      </c>
      <c r="I211" s="279"/>
      <c r="J211" s="279"/>
      <c r="K211" s="327"/>
    </row>
    <row r="212" s="1" customFormat="1" ht="15" customHeight="1">
      <c r="B212" s="351"/>
      <c r="C212" s="279"/>
      <c r="D212" s="279"/>
      <c r="E212" s="279"/>
      <c r="F212" s="302" t="s">
        <v>464</v>
      </c>
      <c r="G212" s="340"/>
      <c r="H212" s="331" t="s">
        <v>465</v>
      </c>
      <c r="I212" s="331"/>
      <c r="J212" s="331"/>
      <c r="K212" s="352"/>
    </row>
    <row r="213" s="1" customFormat="1" ht="15" customHeight="1">
      <c r="B213" s="351"/>
      <c r="C213" s="279"/>
      <c r="D213" s="279"/>
      <c r="E213" s="279"/>
      <c r="F213" s="302" t="s">
        <v>466</v>
      </c>
      <c r="G213" s="340"/>
      <c r="H213" s="331" t="s">
        <v>631</v>
      </c>
      <c r="I213" s="331"/>
      <c r="J213" s="331"/>
      <c r="K213" s="352"/>
    </row>
    <row r="214" s="1" customFormat="1" ht="15" customHeight="1">
      <c r="B214" s="351"/>
      <c r="C214" s="279"/>
      <c r="D214" s="279"/>
      <c r="E214" s="279"/>
      <c r="F214" s="302"/>
      <c r="G214" s="340"/>
      <c r="H214" s="331"/>
      <c r="I214" s="331"/>
      <c r="J214" s="331"/>
      <c r="K214" s="352"/>
    </row>
    <row r="215" s="1" customFormat="1" ht="15" customHeight="1">
      <c r="B215" s="351"/>
      <c r="C215" s="279" t="s">
        <v>591</v>
      </c>
      <c r="D215" s="279"/>
      <c r="E215" s="279"/>
      <c r="F215" s="302">
        <v>1</v>
      </c>
      <c r="G215" s="340"/>
      <c r="H215" s="331" t="s">
        <v>632</v>
      </c>
      <c r="I215" s="331"/>
      <c r="J215" s="331"/>
      <c r="K215" s="352"/>
    </row>
    <row r="216" s="1" customFormat="1" ht="15" customHeight="1">
      <c r="B216" s="351"/>
      <c r="C216" s="279"/>
      <c r="D216" s="279"/>
      <c r="E216" s="279"/>
      <c r="F216" s="302">
        <v>2</v>
      </c>
      <c r="G216" s="340"/>
      <c r="H216" s="331" t="s">
        <v>633</v>
      </c>
      <c r="I216" s="331"/>
      <c r="J216" s="331"/>
      <c r="K216" s="352"/>
    </row>
    <row r="217" s="1" customFormat="1" ht="15" customHeight="1">
      <c r="B217" s="351"/>
      <c r="C217" s="279"/>
      <c r="D217" s="279"/>
      <c r="E217" s="279"/>
      <c r="F217" s="302">
        <v>3</v>
      </c>
      <c r="G217" s="340"/>
      <c r="H217" s="331" t="s">
        <v>634</v>
      </c>
      <c r="I217" s="331"/>
      <c r="J217" s="331"/>
      <c r="K217" s="352"/>
    </row>
    <row r="218" s="1" customFormat="1" ht="15" customHeight="1">
      <c r="B218" s="351"/>
      <c r="C218" s="279"/>
      <c r="D218" s="279"/>
      <c r="E218" s="279"/>
      <c r="F218" s="302">
        <v>4</v>
      </c>
      <c r="G218" s="340"/>
      <c r="H218" s="331" t="s">
        <v>635</v>
      </c>
      <c r="I218" s="331"/>
      <c r="J218" s="331"/>
      <c r="K218" s="352"/>
    </row>
    <row r="219" s="1" customFormat="1" ht="12.75" customHeight="1">
      <c r="B219" s="353"/>
      <c r="C219" s="354"/>
      <c r="D219" s="354"/>
      <c r="E219" s="354"/>
      <c r="F219" s="354"/>
      <c r="G219" s="354"/>
      <c r="H219" s="354"/>
      <c r="I219" s="354"/>
      <c r="J219" s="354"/>
      <c r="K219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Hermany Jiří</dc:creator>
  <cp:lastModifiedBy>Hermany Jiří</cp:lastModifiedBy>
  <dcterms:created xsi:type="dcterms:W3CDTF">2024-02-13T13:05:14Z</dcterms:created>
  <dcterms:modified xsi:type="dcterms:W3CDTF">2024-02-13T13:05:28Z</dcterms:modified>
</cp:coreProperties>
</file>